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56"/>
  <workbookPr codeName="ThisWorkbook" defaultThemeVersion="166925"/>
  <mc:AlternateContent xmlns:mc="http://schemas.openxmlformats.org/markup-compatibility/2006">
    <mc:Choice Requires="x15">
      <x15ac:absPath xmlns:x15ac="http://schemas.microsoft.com/office/spreadsheetml/2010/11/ac" url="C:\Users\sblalonde\Documents\RLSQ - RH\"/>
    </mc:Choice>
  </mc:AlternateContent>
  <xr:revisionPtr revIDLastSave="0" documentId="8_{A3D6F519-E43D-4A44-9741-42F007D2DCD5}" xr6:coauthVersionLast="36" xr6:coauthVersionMax="36" xr10:uidLastSave="{00000000-0000-0000-0000-000000000000}"/>
  <bookViews>
    <workbookView xWindow="20370" yWindow="-120" windowWidth="29040" windowHeight="15840" xr2:uid="{CE6F7EAC-5BE8-465F-822E-23486E5E93EC}"/>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18" i="1" l="1"/>
  <c r="C38" i="1" l="1"/>
  <c r="C36" i="1" l="1"/>
  <c r="G74" i="1" l="1"/>
  <c r="H74" i="1"/>
  <c r="I74" i="1"/>
  <c r="M74" i="1"/>
  <c r="G75" i="1"/>
  <c r="H75" i="1"/>
  <c r="I75" i="1"/>
  <c r="M75" i="1"/>
  <c r="G76" i="1"/>
  <c r="H76" i="1"/>
  <c r="I76" i="1"/>
  <c r="M76" i="1"/>
  <c r="C74" i="1"/>
  <c r="C75" i="1"/>
  <c r="G59" i="1"/>
  <c r="H59" i="1"/>
  <c r="I59" i="1"/>
  <c r="M59" i="1"/>
  <c r="G60" i="1"/>
  <c r="H60" i="1"/>
  <c r="I60" i="1"/>
  <c r="M60" i="1"/>
  <c r="C59" i="1"/>
  <c r="C60" i="1"/>
  <c r="G44" i="1"/>
  <c r="H44" i="1"/>
  <c r="I44" i="1"/>
  <c r="M44" i="1"/>
  <c r="G45" i="1"/>
  <c r="H45" i="1"/>
  <c r="I45" i="1"/>
  <c r="M45" i="1"/>
  <c r="C44" i="1"/>
  <c r="C45" i="1"/>
  <c r="C46" i="1"/>
  <c r="I67" i="1" l="1"/>
  <c r="I68" i="1"/>
  <c r="I69" i="1"/>
  <c r="I70" i="1"/>
  <c r="I71" i="1"/>
  <c r="I72" i="1"/>
  <c r="I73" i="1"/>
  <c r="I77" i="1"/>
  <c r="I66" i="1"/>
  <c r="I52" i="1"/>
  <c r="I53" i="1"/>
  <c r="I54" i="1"/>
  <c r="I55" i="1"/>
  <c r="I56" i="1"/>
  <c r="I57" i="1"/>
  <c r="I58" i="1"/>
  <c r="I61" i="1"/>
  <c r="I62" i="1"/>
  <c r="I51" i="1"/>
  <c r="I38" i="1"/>
  <c r="I39" i="1"/>
  <c r="I40" i="1"/>
  <c r="I41" i="1"/>
  <c r="I42" i="1"/>
  <c r="I43" i="1"/>
  <c r="I46" i="1"/>
  <c r="I47" i="1"/>
  <c r="I37" i="1"/>
  <c r="M77" i="1" l="1"/>
  <c r="M73" i="1"/>
  <c r="M72" i="1"/>
  <c r="M71" i="1"/>
  <c r="M70" i="1"/>
  <c r="M69" i="1"/>
  <c r="M68" i="1"/>
  <c r="M67" i="1"/>
  <c r="M66" i="1"/>
  <c r="M62" i="1"/>
  <c r="M61" i="1"/>
  <c r="M58" i="1"/>
  <c r="M57" i="1"/>
  <c r="M56" i="1"/>
  <c r="M55" i="1"/>
  <c r="M54" i="1"/>
  <c r="M53" i="1"/>
  <c r="M52" i="1"/>
  <c r="M51" i="1"/>
  <c r="C15" i="1"/>
  <c r="C16" i="1" s="1"/>
  <c r="C18" i="1" s="1"/>
  <c r="M37" i="1"/>
  <c r="M38" i="1"/>
  <c r="M39" i="1"/>
  <c r="M40" i="1"/>
  <c r="M41" i="1"/>
  <c r="M42" i="1"/>
  <c r="M43" i="1"/>
  <c r="M46" i="1"/>
  <c r="M47" i="1"/>
  <c r="M36" i="1"/>
  <c r="E79" i="1"/>
  <c r="E64" i="1"/>
  <c r="E49" i="1"/>
  <c r="H77" i="1"/>
  <c r="G77" i="1"/>
  <c r="C77" i="1"/>
  <c r="C76" i="1"/>
  <c r="H73" i="1"/>
  <c r="G73" i="1"/>
  <c r="C73" i="1"/>
  <c r="H72" i="1"/>
  <c r="G72" i="1"/>
  <c r="C72" i="1"/>
  <c r="H71" i="1"/>
  <c r="G71" i="1"/>
  <c r="C71" i="1"/>
  <c r="H70" i="1"/>
  <c r="G70" i="1"/>
  <c r="C70" i="1"/>
  <c r="H69" i="1"/>
  <c r="G69" i="1"/>
  <c r="C69" i="1"/>
  <c r="H68" i="1"/>
  <c r="G68" i="1"/>
  <c r="C68" i="1"/>
  <c r="H67" i="1"/>
  <c r="G67" i="1"/>
  <c r="C67" i="1"/>
  <c r="H66" i="1"/>
  <c r="C66" i="1"/>
  <c r="H62" i="1"/>
  <c r="G62" i="1"/>
  <c r="C62" i="1"/>
  <c r="H61" i="1"/>
  <c r="G61" i="1"/>
  <c r="C61" i="1"/>
  <c r="H58" i="1"/>
  <c r="G58" i="1"/>
  <c r="C58" i="1"/>
  <c r="H57" i="1"/>
  <c r="G57" i="1"/>
  <c r="C57" i="1"/>
  <c r="H56" i="1"/>
  <c r="G56" i="1"/>
  <c r="C56" i="1"/>
  <c r="H55" i="1"/>
  <c r="G55" i="1"/>
  <c r="C55" i="1"/>
  <c r="H54" i="1"/>
  <c r="G54" i="1"/>
  <c r="C54" i="1"/>
  <c r="H53" i="1"/>
  <c r="G53" i="1"/>
  <c r="C53" i="1"/>
  <c r="H52" i="1"/>
  <c r="G52" i="1"/>
  <c r="C52" i="1"/>
  <c r="H51" i="1"/>
  <c r="C51" i="1"/>
  <c r="C37" i="1"/>
  <c r="C39" i="1"/>
  <c r="C40" i="1"/>
  <c r="C41" i="1"/>
  <c r="C42" i="1"/>
  <c r="C43" i="1"/>
  <c r="C47" i="1"/>
  <c r="K35" i="1"/>
  <c r="D49" i="1"/>
  <c r="H40" i="1"/>
  <c r="G40" i="1"/>
  <c r="H41" i="1"/>
  <c r="G41" i="1"/>
  <c r="H42" i="1"/>
  <c r="G42" i="1"/>
  <c r="H43" i="1"/>
  <c r="G43" i="1"/>
  <c r="H46" i="1"/>
  <c r="G46" i="1"/>
  <c r="H47" i="1"/>
  <c r="G47" i="1"/>
  <c r="H37" i="1"/>
  <c r="G37" i="1"/>
  <c r="H38" i="1"/>
  <c r="G38" i="1"/>
  <c r="H39" i="1"/>
  <c r="G39" i="1"/>
  <c r="H36" i="1"/>
  <c r="D15" i="1"/>
  <c r="D16" i="1" s="1"/>
  <c r="B15" i="1"/>
  <c r="B16" i="1" s="1"/>
  <c r="J51" i="1" l="1"/>
  <c r="J52" i="1"/>
  <c r="O52" i="1" s="1"/>
  <c r="J60" i="1"/>
  <c r="J62" i="1"/>
  <c r="O62" i="1" s="1"/>
  <c r="J57" i="1"/>
  <c r="J53" i="1"/>
  <c r="O53" i="1" s="1"/>
  <c r="J61" i="1"/>
  <c r="O61" i="1" s="1"/>
  <c r="J54" i="1"/>
  <c r="O54" i="1" s="1"/>
  <c r="J55" i="1"/>
  <c r="O55" i="1" s="1"/>
  <c r="J58" i="1"/>
  <c r="O58" i="1" s="1"/>
  <c r="J56" i="1"/>
  <c r="O56" i="1" s="1"/>
  <c r="J59" i="1"/>
  <c r="O57" i="1"/>
  <c r="G51" i="1"/>
  <c r="D64" i="1"/>
  <c r="D79" i="1"/>
  <c r="E34" i="1"/>
  <c r="G66" i="1"/>
  <c r="D18" i="1"/>
  <c r="G36" i="1"/>
  <c r="O51" i="1" l="1"/>
  <c r="J73" i="1"/>
  <c r="J67" i="1"/>
  <c r="J76" i="1"/>
  <c r="K76" i="1" s="1"/>
  <c r="J77" i="1"/>
  <c r="J71" i="1"/>
  <c r="J74" i="1"/>
  <c r="J75" i="1"/>
  <c r="J68" i="1"/>
  <c r="J69" i="1"/>
  <c r="J70" i="1"/>
  <c r="J72" i="1"/>
  <c r="J66" i="1"/>
  <c r="O66" i="1" s="1"/>
  <c r="K59" i="1"/>
  <c r="O59" i="1"/>
  <c r="K60" i="1"/>
  <c r="O60" i="1"/>
  <c r="J37" i="1"/>
  <c r="J45" i="1"/>
  <c r="J38" i="1"/>
  <c r="J46" i="1"/>
  <c r="O46" i="1" s="1"/>
  <c r="J39" i="1"/>
  <c r="J47" i="1"/>
  <c r="J40" i="1"/>
  <c r="J41" i="1"/>
  <c r="J42" i="1"/>
  <c r="J43" i="1"/>
  <c r="J44" i="1"/>
  <c r="J36" i="1"/>
  <c r="O36" i="1" s="1"/>
  <c r="K58" i="1"/>
  <c r="K52" i="1"/>
  <c r="K55" i="1"/>
  <c r="K61" i="1"/>
  <c r="K57" i="1"/>
  <c r="K54" i="1"/>
  <c r="K62" i="1"/>
  <c r="K53" i="1"/>
  <c r="K56" i="1"/>
  <c r="D34" i="1"/>
  <c r="K51" i="1"/>
  <c r="J64" i="1"/>
  <c r="K64" i="1" s="1"/>
  <c r="O64" i="1" l="1"/>
  <c r="Q64" i="1" s="1"/>
  <c r="R64" i="1" s="1"/>
  <c r="K75" i="1"/>
  <c r="O75" i="1"/>
  <c r="K74" i="1"/>
  <c r="O74" i="1"/>
  <c r="K44" i="1"/>
  <c r="O44" i="1"/>
  <c r="K45" i="1"/>
  <c r="O45" i="1"/>
  <c r="J79" i="1"/>
  <c r="K79" i="1" s="1"/>
  <c r="O72" i="1"/>
  <c r="K72" i="1"/>
  <c r="O69" i="1"/>
  <c r="K69" i="1"/>
  <c r="O68" i="1"/>
  <c r="K68" i="1"/>
  <c r="O71" i="1"/>
  <c r="K71" i="1"/>
  <c r="O76" i="1"/>
  <c r="O77" i="1"/>
  <c r="K77" i="1"/>
  <c r="K66" i="1"/>
  <c r="O70" i="1"/>
  <c r="K70" i="1"/>
  <c r="O73" i="1"/>
  <c r="K73" i="1"/>
  <c r="O67" i="1"/>
  <c r="K67" i="1"/>
  <c r="O42" i="1"/>
  <c r="K42" i="1"/>
  <c r="O41" i="1"/>
  <c r="K41" i="1"/>
  <c r="O40" i="1"/>
  <c r="K40" i="1"/>
  <c r="O39" i="1"/>
  <c r="K39" i="1"/>
  <c r="J49" i="1"/>
  <c r="K36" i="1"/>
  <c r="O38" i="1"/>
  <c r="K38" i="1"/>
  <c r="K46" i="1"/>
  <c r="O47" i="1"/>
  <c r="K47" i="1"/>
  <c r="O43" i="1"/>
  <c r="K43" i="1"/>
  <c r="O37" i="1"/>
  <c r="K37" i="1"/>
  <c r="J34" i="1" l="1"/>
  <c r="K34" i="1" s="1"/>
  <c r="K49" i="1"/>
  <c r="O79" i="1"/>
  <c r="Q79" i="1" s="1"/>
  <c r="R79" i="1" s="1"/>
  <c r="O49" i="1"/>
  <c r="Q49" i="1" s="1"/>
  <c r="R49" i="1" l="1"/>
  <c r="Q34" i="1"/>
  <c r="R3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Nadeau, Mélanie</author>
  </authors>
  <commentList>
    <comment ref="A13" authorId="0" shapeId="0" xr:uid="{457C07B5-14C8-4E72-A439-31E3653D97E7}">
      <text>
        <r>
          <rPr>
            <b/>
            <sz val="9"/>
            <color indexed="81"/>
            <rFont val="Tahoma"/>
            <charset val="1"/>
          </rPr>
          <t>RCGT:</t>
        </r>
        <r>
          <rPr>
            <sz val="9"/>
            <color indexed="81"/>
            <rFont val="Tahoma"/>
            <family val="2"/>
          </rPr>
          <t xml:space="preserve">
la comparaison doit être effectuée avec les revenus du même mois en 2019 </t>
        </r>
        <r>
          <rPr>
            <b/>
            <u/>
            <sz val="9"/>
            <color indexed="81"/>
            <rFont val="Tahoma"/>
            <family val="2"/>
          </rPr>
          <t>ou</t>
        </r>
        <r>
          <rPr>
            <sz val="9"/>
            <color indexed="81"/>
            <rFont val="Tahoma"/>
            <family val="2"/>
          </rPr>
          <t xml:space="preserve"> les revenus moyens des mois de janvier et février 2020. 
La même méthode comparative doit être utilisé pour toutes les périodes.</t>
        </r>
      </text>
    </comment>
    <comment ref="A22" authorId="0" shapeId="0" xr:uid="{8331C372-636F-4083-A727-7ED1EB6C2180}">
      <text>
        <r>
          <rPr>
            <b/>
            <sz val="9"/>
            <color indexed="81"/>
            <rFont val="Tahoma"/>
            <charset val="1"/>
          </rPr>
          <t>RCGT:</t>
        </r>
        <r>
          <rPr>
            <sz val="9"/>
            <color indexed="81"/>
            <rFont val="Tahoma"/>
            <charset val="1"/>
          </rPr>
          <t xml:space="preserve">
Pour sa dernière année d'imposition terminée avant la demande.</t>
        </r>
      </text>
    </comment>
  </commentList>
</comments>
</file>

<file path=xl/sharedStrings.xml><?xml version="1.0" encoding="utf-8"?>
<sst xmlns="http://schemas.openxmlformats.org/spreadsheetml/2006/main" count="81" uniqueCount="53">
  <si>
    <t>Chiffre d'affaires en 2020</t>
  </si>
  <si>
    <t>Variation en $</t>
  </si>
  <si>
    <t>Variation en %</t>
  </si>
  <si>
    <t>Admissible à la subvention de 75%</t>
  </si>
  <si>
    <t>Employés</t>
  </si>
  <si>
    <t>Total</t>
  </si>
  <si>
    <t>Prestation maximale</t>
  </si>
  <si>
    <t>75% du salaire versé</t>
  </si>
  <si>
    <t>75% du salaire habituel</t>
  </si>
  <si>
    <t>Subvention ($)</t>
  </si>
  <si>
    <t>Subvention (en % salaire versé)</t>
  </si>
  <si>
    <t>Subvention d'Urgence du Canada (75%)</t>
  </si>
  <si>
    <t>Subvention salariale temporaire pour les employeurs (10%)</t>
  </si>
  <si>
    <t>Date de début</t>
  </si>
  <si>
    <t>Date de fin</t>
  </si>
  <si>
    <t>10% du salaire brut</t>
  </si>
  <si>
    <t>Dates</t>
  </si>
  <si>
    <t>Cumulatif employé</t>
  </si>
  <si>
    <t>Subvention employé</t>
  </si>
  <si>
    <t>Subvention temporaire pour les employeurs (STE) - 10%</t>
  </si>
  <si>
    <t>Cumulatif employeur</t>
  </si>
  <si>
    <t>Subvention max par employé</t>
  </si>
  <si>
    <t>Subvention max par employeur</t>
  </si>
  <si>
    <t>Société admissible à la DPE</t>
  </si>
  <si>
    <t>Période</t>
  </si>
  <si>
    <t>Sous-total période 1</t>
  </si>
  <si>
    <t>Sous-total période 2</t>
  </si>
  <si>
    <t>Sous-total période 3</t>
  </si>
  <si>
    <t>Employé 1 - semaine 1</t>
  </si>
  <si>
    <t>Employé 2 - semaine 1</t>
  </si>
  <si>
    <t>Employé 3 - semaine 1</t>
  </si>
  <si>
    <t>Employé 1 - semaine 2</t>
  </si>
  <si>
    <t>Employé 3 - semaine 2</t>
  </si>
  <si>
    <t>Employé 2 - semaine 2</t>
  </si>
  <si>
    <t>Employé 1 - semaine 3</t>
  </si>
  <si>
    <t>Employé 2 - semaine 3</t>
  </si>
  <si>
    <t>Employé 3 - semaine 3</t>
  </si>
  <si>
    <t>Employé 1 - semaine 4</t>
  </si>
  <si>
    <t>Employé 2 - semaine 4</t>
  </si>
  <si>
    <t>Employé 3 - semaine 4</t>
  </si>
  <si>
    <t>Cellules à compléter</t>
  </si>
  <si>
    <t xml:space="preserve">Calcul de la subvention salariale d'un employeur </t>
  </si>
  <si>
    <t>Période de référence</t>
  </si>
  <si>
    <t>Mars</t>
  </si>
  <si>
    <t>Avril</t>
  </si>
  <si>
    <t>Mai</t>
  </si>
  <si>
    <t>Salaire habituel sur une base annuelle</t>
  </si>
  <si>
    <t xml:space="preserve">Salaire hebdomadaire </t>
  </si>
  <si>
    <t>Habituel</t>
  </si>
  <si>
    <t>versé</t>
  </si>
  <si>
    <t>Chiffre d'affaires en 2019</t>
  </si>
  <si>
    <t>Cet outil de calcul a été préparé par Raymond Chabot Grant Thornton (RCGT) pour aider à estimer le montant des subventions salariales auxquelles un employeur pourrait avoir droit. L'usager est responsable de valider les résultats obtenus. Au besoin, il peut demander l'aide d'un professionnel de RCGT pour valider ses calculs. RCGT n'est pas responsable des résultats obtenus avec ce fichier, ni des réclamations qui seraient faites sur la base de cet outil. Les calculs ne tiennent pas compte de la part de l'employeur à l'égard des déductions à la source ni le cumul des vacances.</t>
  </si>
  <si>
    <t>Subvention d'urgence du Canada (SSUC) - 75%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</si>
</sst>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_ ;_ * \(#,##0\)\ _$_ ;_ * &quot;-&quot;_)\ _$_ ;_ @_ "/>
    <numFmt numFmtId="43" formatCode="_ * #,##0.00_)\ _$_ ;_ * \(#,##0.00\)\ _$_ ;_ * &quot;-&quot;??_)\ _$_ ;_ @_ "/>
    <numFmt numFmtId="164" formatCode="0.0%"/>
  </numFmts>
  <fonts count="14"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sz val="9"/>
      <color indexed="81"/>
      <name val="Tahoma"/>
      <charset val="1"/>
    </font>
    <font>
      <b/>
      <sz val="9"/>
      <color indexed="81"/>
      <name val="Tahoma"/>
      <charset val="1"/>
    </font>
    <font>
      <b/>
      <sz val="13"/>
      <color theme="1"/>
      <name val="Calibri"/>
      <family val="2"/>
      <scheme val="minor"/>
    </font>
    <font>
      <b/>
      <sz val="15"/>
      <color rgb="FF4F2D7F"/>
      <name val="Arial Gras"/>
    </font>
    <font>
      <sz val="11"/>
      <name val="Calibri"/>
      <family val="2"/>
      <scheme val="minor"/>
    </font>
    <font>
      <b/>
      <sz val="11"/>
      <name val="Calibri"/>
      <family val="2"/>
      <scheme val="minor"/>
    </font>
    <font>
      <b/>
      <sz val="11"/>
      <color rgb="FFC00000"/>
      <name val="Calibri"/>
      <family val="2"/>
      <scheme val="minor"/>
    </font>
    <font>
      <sz val="9"/>
      <color indexed="81"/>
      <name val="Tahoma"/>
      <family val="2"/>
    </font>
    <font>
      <b/>
      <u/>
      <sz val="9"/>
      <color indexed="81"/>
      <name val="Tahoma"/>
      <family val="2"/>
    </font>
  </fonts>
  <fills count="6">
    <fill>
      <patternFill patternType="none"/>
    </fill>
    <fill>
      <patternFill patternType="gray125"/>
    </fill>
    <fill>
      <patternFill patternType="solid">
        <fgColor theme="2" tint="-9.9978637043366805E-2"/>
        <bgColor indexed="64"/>
      </patternFill>
    </fill>
    <fill>
      <patternFill patternType="solid">
        <fgColor theme="7" tint="0.79998168889431442"/>
        <bgColor indexed="64"/>
      </patternFill>
    </fill>
    <fill>
      <patternFill patternType="solid">
        <fgColor rgb="FF4F2D7F"/>
        <bgColor indexed="64"/>
      </patternFill>
    </fill>
    <fill>
      <patternFill patternType="solid">
        <fgColor theme="0" tint="-0.34998626667073579"/>
        <bgColor indexed="64"/>
      </patternFill>
    </fill>
  </fills>
  <borders count="15">
    <border>
      <left/>
      <right/>
      <top/>
      <bottom/>
      <diagonal/>
    </border>
    <border>
      <left/>
      <right/>
      <top style="thin">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medium">
        <color rgb="FFC00000"/>
      </left>
      <right/>
      <top style="medium">
        <color rgb="FFC00000"/>
      </top>
      <bottom/>
      <diagonal/>
    </border>
    <border>
      <left/>
      <right/>
      <top style="medium">
        <color rgb="FFC00000"/>
      </top>
      <bottom/>
      <diagonal/>
    </border>
    <border>
      <left/>
      <right style="medium">
        <color rgb="FFC00000"/>
      </right>
      <top style="medium">
        <color rgb="FFC00000"/>
      </top>
      <bottom/>
      <diagonal/>
    </border>
    <border>
      <left style="medium">
        <color rgb="FFC00000"/>
      </left>
      <right/>
      <top/>
      <bottom/>
      <diagonal/>
    </border>
    <border>
      <left/>
      <right style="medium">
        <color rgb="FFC00000"/>
      </right>
      <top/>
      <bottom/>
      <diagonal/>
    </border>
    <border>
      <left style="medium">
        <color rgb="FFC00000"/>
      </left>
      <right/>
      <top/>
      <bottom style="medium">
        <color rgb="FFC00000"/>
      </bottom>
      <diagonal/>
    </border>
    <border>
      <left/>
      <right/>
      <top/>
      <bottom style="medium">
        <color rgb="FFC00000"/>
      </bottom>
      <diagonal/>
    </border>
    <border>
      <left/>
      <right style="medium">
        <color rgb="FFC00000"/>
      </right>
      <top/>
      <bottom style="medium">
        <color rgb="FFC00000"/>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63">
    <xf numFmtId="0" fontId="0" fillId="0" borderId="0" xfId="0"/>
    <xf numFmtId="164" fontId="0" fillId="0" borderId="0" xfId="0" applyNumberFormat="1" applyAlignment="1">
      <alignment horizontal="right" indent="1"/>
    </xf>
    <xf numFmtId="41" fontId="0" fillId="0" borderId="0" xfId="0" applyNumberFormat="1"/>
    <xf numFmtId="0" fontId="2" fillId="0" borderId="0" xfId="0" applyFont="1" applyAlignment="1">
      <alignment horizontal="center"/>
    </xf>
    <xf numFmtId="41" fontId="0" fillId="0" borderId="1" xfId="0" applyNumberFormat="1" applyBorder="1"/>
    <xf numFmtId="164" fontId="0" fillId="0" borderId="2" xfId="0" applyNumberFormat="1" applyBorder="1" applyAlignment="1">
      <alignment horizontal="right" indent="1"/>
    </xf>
    <xf numFmtId="14" fontId="0" fillId="0" borderId="0" xfId="0" applyNumberFormat="1"/>
    <xf numFmtId="0" fontId="0" fillId="0" borderId="0" xfId="0" applyAlignment="1">
      <alignment wrapText="1"/>
    </xf>
    <xf numFmtId="43" fontId="0" fillId="0" borderId="0" xfId="0" applyNumberFormat="1"/>
    <xf numFmtId="0" fontId="2" fillId="2" borderId="0" xfId="0" applyFont="1" applyFill="1"/>
    <xf numFmtId="43" fontId="2" fillId="2" borderId="0" xfId="0" applyNumberFormat="1" applyFont="1" applyFill="1"/>
    <xf numFmtId="164" fontId="2" fillId="2" borderId="0" xfId="0" applyNumberFormat="1" applyFont="1" applyFill="1" applyAlignment="1">
      <alignment horizontal="right" indent="1"/>
    </xf>
    <xf numFmtId="0" fontId="2" fillId="0" borderId="3" xfId="0" applyFont="1" applyBorder="1" applyAlignment="1">
      <alignment horizontal="centerContinuous"/>
    </xf>
    <xf numFmtId="0" fontId="2" fillId="0" borderId="3" xfId="0" applyFont="1" applyBorder="1" applyAlignment="1">
      <alignment horizontal="center" wrapText="1"/>
    </xf>
    <xf numFmtId="0" fontId="0" fillId="0" borderId="0" xfId="0" applyBorder="1"/>
    <xf numFmtId="0" fontId="2" fillId="0" borderId="0" xfId="0" applyFont="1" applyBorder="1" applyAlignment="1">
      <alignment horizontal="centerContinuous"/>
    </xf>
    <xf numFmtId="41" fontId="0" fillId="3" borderId="0" xfId="0" applyNumberFormat="1" applyFill="1"/>
    <xf numFmtId="43" fontId="0" fillId="3" borderId="0" xfId="0" applyNumberFormat="1" applyFill="1"/>
    <xf numFmtId="0" fontId="0" fillId="0" borderId="0" xfId="0" applyFont="1" applyFill="1" applyBorder="1" applyAlignment="1">
      <alignment horizontal="center"/>
    </xf>
    <xf numFmtId="0" fontId="0" fillId="0" borderId="0" xfId="0" applyFont="1" applyFill="1" applyBorder="1"/>
    <xf numFmtId="41" fontId="0" fillId="0" borderId="0" xfId="0" applyNumberFormat="1" applyFont="1" applyFill="1" applyBorder="1"/>
    <xf numFmtId="164" fontId="0" fillId="0" borderId="0" xfId="0" applyNumberFormat="1" applyFont="1" applyFill="1" applyBorder="1" applyAlignment="1">
      <alignment horizontal="right" indent="1"/>
    </xf>
    <xf numFmtId="14" fontId="0" fillId="0" borderId="0" xfId="0" applyNumberFormat="1" applyAlignment="1">
      <alignment horizontal="center"/>
    </xf>
    <xf numFmtId="0" fontId="7" fillId="0" borderId="0" xfId="0" applyFont="1" applyAlignment="1">
      <alignment horizontal="left" vertical="center"/>
    </xf>
    <xf numFmtId="0" fontId="1" fillId="4" borderId="0" xfId="0" applyFont="1" applyFill="1" applyAlignment="1">
      <alignment horizontal="centerContinuous"/>
    </xf>
    <xf numFmtId="0" fontId="3" fillId="4" borderId="0" xfId="0" applyFont="1" applyFill="1" applyAlignment="1">
      <alignment horizontal="centerContinuous"/>
    </xf>
    <xf numFmtId="0" fontId="9" fillId="0" borderId="0" xfId="0" applyFont="1"/>
    <xf numFmtId="0" fontId="10" fillId="0" borderId="0" xfId="0" applyFont="1" applyAlignment="1">
      <alignment horizontal="center"/>
    </xf>
    <xf numFmtId="0" fontId="2" fillId="0" borderId="12" xfId="0" applyFont="1" applyBorder="1" applyAlignment="1">
      <alignment horizontal="center" vertical="center" wrapText="1"/>
    </xf>
    <xf numFmtId="0" fontId="10" fillId="0" borderId="3" xfId="0" applyFont="1" applyBorder="1" applyAlignment="1">
      <alignment horizontal="centerContinuous"/>
    </xf>
    <xf numFmtId="0" fontId="10" fillId="0" borderId="13" xfId="0" applyFont="1" applyBorder="1" applyAlignment="1">
      <alignment horizontal="centerContinuous"/>
    </xf>
    <xf numFmtId="0" fontId="10" fillId="0" borderId="3" xfId="0" applyFont="1" applyBorder="1" applyAlignment="1">
      <alignment horizontal="center" wrapText="1"/>
    </xf>
    <xf numFmtId="43" fontId="9" fillId="5" borderId="0" xfId="0" applyNumberFormat="1" applyFont="1" applyFill="1"/>
    <xf numFmtId="43" fontId="0" fillId="5" borderId="0" xfId="0" applyNumberFormat="1" applyFill="1"/>
    <xf numFmtId="164" fontId="0" fillId="5" borderId="0" xfId="0" applyNumberFormat="1" applyFill="1" applyAlignment="1">
      <alignment horizontal="right" indent="1"/>
    </xf>
    <xf numFmtId="164" fontId="2" fillId="0" borderId="0" xfId="0" applyNumberFormat="1" applyFont="1" applyFill="1" applyBorder="1" applyAlignment="1">
      <alignment horizontal="right" indent="1"/>
    </xf>
    <xf numFmtId="0" fontId="0" fillId="0" borderId="0" xfId="0" applyFill="1"/>
    <xf numFmtId="43" fontId="0" fillId="0" borderId="0" xfId="0" applyNumberFormat="1" applyFill="1"/>
    <xf numFmtId="164" fontId="0" fillId="0" borderId="0" xfId="0" applyNumberFormat="1" applyFill="1" applyAlignment="1">
      <alignment horizontal="right" indent="1"/>
    </xf>
    <xf numFmtId="43" fontId="9" fillId="0" borderId="0" xfId="0" applyNumberFormat="1" applyFont="1" applyFill="1"/>
    <xf numFmtId="0" fontId="2" fillId="0" borderId="0" xfId="0" applyFont="1" applyFill="1" applyBorder="1"/>
    <xf numFmtId="43" fontId="2" fillId="0" borderId="0" xfId="0" applyNumberFormat="1" applyFont="1" applyFill="1" applyBorder="1"/>
    <xf numFmtId="43" fontId="2" fillId="0" borderId="14" xfId="0" applyNumberFormat="1" applyFont="1" applyFill="1" applyBorder="1"/>
    <xf numFmtId="43" fontId="2" fillId="0" borderId="0" xfId="0" applyNumberFormat="1" applyFont="1" applyFill="1"/>
    <xf numFmtId="0" fontId="2" fillId="0" borderId="0" xfId="0" applyFont="1" applyFill="1"/>
    <xf numFmtId="41" fontId="0" fillId="3" borderId="0" xfId="0" applyNumberFormat="1" applyFill="1" applyProtection="1">
      <protection locked="0"/>
    </xf>
    <xf numFmtId="0" fontId="0" fillId="3" borderId="0" xfId="0" applyFill="1" applyAlignment="1" applyProtection="1">
      <alignment horizontal="center"/>
      <protection locked="0"/>
    </xf>
    <xf numFmtId="14" fontId="0" fillId="3" borderId="0" xfId="0" applyNumberFormat="1" applyFill="1" applyProtection="1">
      <protection locked="0"/>
    </xf>
    <xf numFmtId="0" fontId="0" fillId="3" borderId="0" xfId="0" applyFill="1" applyProtection="1">
      <protection locked="0"/>
    </xf>
    <xf numFmtId="43" fontId="0" fillId="3" borderId="0" xfId="0" applyNumberFormat="1" applyFill="1" applyProtection="1">
      <protection locked="0"/>
    </xf>
    <xf numFmtId="43" fontId="2" fillId="3" borderId="14" xfId="0" applyNumberFormat="1" applyFont="1" applyFill="1" applyBorder="1" applyProtection="1">
      <protection locked="0"/>
    </xf>
    <xf numFmtId="0" fontId="0" fillId="0" borderId="0" xfId="0" applyProtection="1">
      <protection locked="0"/>
    </xf>
    <xf numFmtId="0" fontId="0" fillId="0" borderId="0" xfId="0" applyAlignment="1" applyProtection="1">
      <alignment horizontal="center"/>
    </xf>
    <xf numFmtId="0" fontId="8" fillId="0" borderId="0" xfId="0" applyFont="1" applyAlignment="1">
      <alignment horizontal="left" vertical="center"/>
    </xf>
    <xf numFmtId="0" fontId="11" fillId="0" borderId="4" xfId="0" applyFont="1" applyBorder="1" applyAlignment="1">
      <alignment horizontal="left" vertical="top" wrapText="1"/>
    </xf>
    <xf numFmtId="0" fontId="11" fillId="0" borderId="5" xfId="0" applyFont="1" applyBorder="1" applyAlignment="1">
      <alignment horizontal="left" vertical="top" wrapText="1"/>
    </xf>
    <xf numFmtId="0" fontId="11" fillId="0" borderId="6" xfId="0" applyFont="1" applyBorder="1" applyAlignment="1">
      <alignment horizontal="left" vertical="top" wrapText="1"/>
    </xf>
    <xf numFmtId="0" fontId="11" fillId="0" borderId="7" xfId="0" applyFont="1" applyBorder="1" applyAlignment="1">
      <alignment horizontal="left" vertical="top" wrapText="1"/>
    </xf>
    <xf numFmtId="0" fontId="11" fillId="0" borderId="0" xfId="0" applyFont="1" applyBorder="1" applyAlignment="1">
      <alignment horizontal="left" vertical="top" wrapText="1"/>
    </xf>
    <xf numFmtId="0" fontId="11" fillId="0" borderId="8" xfId="0" applyFont="1" applyBorder="1" applyAlignment="1">
      <alignment horizontal="left" vertical="top" wrapText="1"/>
    </xf>
    <xf numFmtId="0" fontId="11" fillId="0" borderId="9" xfId="0" applyFont="1" applyBorder="1" applyAlignment="1">
      <alignment horizontal="left" vertical="top" wrapText="1"/>
    </xf>
    <xf numFmtId="0" fontId="11" fillId="0" borderId="10" xfId="0" applyFont="1" applyBorder="1" applyAlignment="1">
      <alignment horizontal="left" vertical="top" wrapText="1"/>
    </xf>
    <xf numFmtId="0" fontId="11" fillId="0" borderId="11" xfId="0" applyFont="1" applyBorder="1" applyAlignment="1">
      <alignment horizontal="left" vertical="top" wrapText="1"/>
    </xf>
  </cellXfs>
  <cellStyles count="1">
    <cellStyle name="Normal" xfId="0" builtinId="0"/>
  </cellStyles>
  <dxfs count="4">
    <dxf>
      <font>
        <color rgb="FF9C0006"/>
      </font>
      <fill>
        <patternFill>
          <bgColor rgb="FFFFC7CE"/>
        </patternFill>
      </fill>
    </dxf>
    <dxf>
      <fill>
        <patternFill>
          <bgColor theme="0"/>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colors>
    <mruColors>
      <color rgb="FF4F2D7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9525</xdr:colOff>
      <xdr:row>5</xdr:row>
      <xdr:rowOff>38100</xdr:rowOff>
    </xdr:from>
    <xdr:to>
      <xdr:col>18</xdr:col>
      <xdr:colOff>9525</xdr:colOff>
      <xdr:row>26</xdr:row>
      <xdr:rowOff>11907</xdr:rowOff>
    </xdr:to>
    <xdr:sp macro="" textlink="">
      <xdr:nvSpPr>
        <xdr:cNvPr id="3" name="ZoneTexte 2">
          <a:extLst>
            <a:ext uri="{FF2B5EF4-FFF2-40B4-BE49-F238E27FC236}">
              <a16:creationId xmlns:a16="http://schemas.microsoft.com/office/drawing/2014/main" id="{B6A8A8DB-59B0-4E36-BFDC-6B9D90F20E23}"/>
            </a:ext>
          </a:extLst>
        </xdr:cNvPr>
        <xdr:cNvSpPr txBox="1"/>
      </xdr:nvSpPr>
      <xdr:spPr>
        <a:xfrm>
          <a:off x="5879306" y="1038225"/>
          <a:ext cx="9667875" cy="399812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CA" sz="1100" b="1"/>
            <a:t>Notes concernant</a:t>
          </a:r>
          <a:r>
            <a:rPr lang="fr-CA" sz="1100" b="1" baseline="0"/>
            <a:t> la SSUC (75 %)</a:t>
          </a:r>
          <a:endParaRPr lang="fr-CA" sz="1100" b="1"/>
        </a:p>
        <a:p>
          <a:r>
            <a:rPr lang="fr-CA" sz="1100"/>
            <a:t>La SSUC</a:t>
          </a:r>
          <a:r>
            <a:rPr lang="fr-CA" sz="1100" baseline="0"/>
            <a:t> (75 </a:t>
          </a:r>
          <a:r>
            <a:rPr lang="fr-CA" sz="1100"/>
            <a:t>%) se calcule pour</a:t>
          </a:r>
          <a:r>
            <a:rPr lang="fr-CA" sz="1100" baseline="0"/>
            <a:t> chaque semaine de chaque </a:t>
          </a:r>
          <a:r>
            <a:rPr lang="fr-CA" sz="1100" baseline="0">
              <a:solidFill>
                <a:sysClr val="windowText" lastClr="000000"/>
              </a:solidFill>
            </a:rPr>
            <a:t>période de 4 semaines </a:t>
          </a:r>
          <a:r>
            <a:rPr lang="fr-CA" sz="1100" baseline="0"/>
            <a:t>admissible. Si les paies sont calculées aux deux semaines, il faut ajuster pour en tenir compte. Le calcul </a:t>
          </a:r>
          <a:r>
            <a:rPr lang="fr-CA" sz="1100" b="1" baseline="0"/>
            <a:t>ne tient pas compte </a:t>
          </a:r>
          <a:r>
            <a:rPr lang="fr-CA" sz="1100" baseline="0"/>
            <a:t>du plafond applicable à l'égard de la réumunération versée à un employé qui a un lien de dépendance avec l'employeur. </a:t>
          </a:r>
        </a:p>
        <a:p>
          <a:endParaRPr lang="fr-CA" sz="1100" baseline="0"/>
        </a:p>
        <a:p>
          <a:pPr marL="0" marR="0" lvl="0" indent="0" defTabSz="914400" eaLnBrk="1" fontAlgn="auto" latinLnBrk="0" hangingPunct="1">
            <a:lnSpc>
              <a:spcPct val="100000"/>
            </a:lnSpc>
            <a:spcBef>
              <a:spcPts val="0"/>
            </a:spcBef>
            <a:spcAft>
              <a:spcPts val="0"/>
            </a:spcAft>
            <a:buClrTx/>
            <a:buSzTx/>
            <a:buFontTx/>
            <a:buNone/>
            <a:tabLst/>
            <a:defRPr/>
          </a:pPr>
          <a:r>
            <a:rPr lang="fr-CA" sz="1100" b="1" baseline="0">
              <a:solidFill>
                <a:schemeClr val="dk1"/>
              </a:solidFill>
              <a:effectLst/>
              <a:latin typeface="+mn-lt"/>
              <a:ea typeface="+mn-ea"/>
              <a:cs typeface="+mn-cs"/>
            </a:rPr>
            <a:t>Notes concernant la STE (10 %)</a:t>
          </a:r>
        </a:p>
        <a:p>
          <a:r>
            <a:rPr lang="fr-CA" sz="1100" baseline="0"/>
            <a:t>La STE (10 %) se calcule pour chaque </a:t>
          </a:r>
          <a:r>
            <a:rPr lang="fr-CA" sz="1100" baseline="0">
              <a:solidFill>
                <a:sysClr val="windowText" lastClr="000000"/>
              </a:solidFill>
            </a:rPr>
            <a:t>période de paie </a:t>
          </a:r>
          <a:r>
            <a:rPr lang="fr-CA" sz="1100" baseline="0"/>
            <a:t>sur la rémunération qui n'est pas admissible à la SSUC (75 %). Cette dernière ne nécessite pas de diminution du chiffre d'affaires et elle s'applique pour une période plus longue que la SSUC (75 %) (2 semaines de plus). </a:t>
          </a:r>
        </a:p>
        <a:p>
          <a:endParaRPr lang="fr-CA" sz="1100" baseline="0"/>
        </a:p>
        <a:p>
          <a:r>
            <a:rPr lang="fr-CA" sz="1100" baseline="0">
              <a:solidFill>
                <a:sysClr val="windowText" lastClr="000000"/>
              </a:solidFill>
            </a:rPr>
            <a:t>Les informations dans les colonnes cumulatif employé (colonne N) et employeur (colonne P) doivent être inscrites manuellement. </a:t>
          </a:r>
        </a:p>
        <a:p>
          <a:endParaRPr lang="fr-CA" sz="1100" baseline="0"/>
        </a:p>
        <a:p>
          <a:r>
            <a:rPr lang="fr-CA" sz="1100" baseline="0">
              <a:solidFill>
                <a:sysClr val="windowText" lastClr="000000"/>
              </a:solidFill>
            </a:rPr>
            <a:t>Attention à la colonne O : La STE (10 %) se calcule si la SSUC (75 %) est de 0 $ pour CET EMPLOYÉ, alors qu'en réalité on doit déterminer l'admissibilité de la semaine de rémunération (ajuster au besoin).  Par ailleurs, si l'employeur a réclamé à STE (10 %) pour une période, ce montant réduira le montant de la SSUC (75 %) pour la même période.</a:t>
          </a:r>
        </a:p>
        <a:p>
          <a:endParaRPr lang="fr-CA" sz="1100" baseline="0"/>
        </a:p>
        <a:p>
          <a:r>
            <a:rPr lang="fr-CA" sz="1100" b="1" baseline="0">
              <a:solidFill>
                <a:sysClr val="windowText" lastClr="000000"/>
              </a:solidFill>
            </a:rPr>
            <a:t>Dates à des fins de référence</a:t>
          </a:r>
        </a:p>
        <a:p>
          <a:r>
            <a:rPr lang="fr-CA" sz="1100" baseline="0">
              <a:solidFill>
                <a:sysClr val="windowText" lastClr="000000"/>
              </a:solidFill>
            </a:rPr>
            <a:t>Dans le tableau de calcul de subvention,  la colonne B (Dates) permet d'inscrire une référence aux dates utiles pour l'employeur (exemple: le lundi de la semaine de paie; à personnaliser pour chaque employeur) pour ensuite faire des contrôles avec les dates limites inscrites aux lignes 9, 10, 24 et 25. Le fichier ne compare pas automatiquement les dates inscrites dans cette colonne aux périodes d'admissibilité (lignes 9, 10, 24 et 25).</a:t>
          </a:r>
        </a:p>
        <a:p>
          <a:endParaRPr lang="fr-CA" sz="1100" baseline="0">
            <a:solidFill>
              <a:srgbClr val="FF0000"/>
            </a:solidFill>
          </a:endParaRPr>
        </a:p>
        <a:p>
          <a:r>
            <a:rPr lang="fr-CA" sz="1100" b="1" baseline="0"/>
            <a:t>Liens utiles : </a:t>
          </a:r>
        </a:p>
        <a:p>
          <a:r>
            <a:rPr lang="fr-CA">
              <a:hlinkClick xmlns:r="http://schemas.openxmlformats.org/officeDocument/2006/relationships" r:id=""/>
            </a:rPr>
            <a:t>https://www.canada.ca/fr/ministere-finances/nouvelles/2020/04/subvention-salariale-durgence-du-canada.html</a:t>
          </a:r>
          <a:r>
            <a:rPr lang="fr-CA"/>
            <a:t> </a:t>
          </a:r>
        </a:p>
        <a:p>
          <a:r>
            <a:rPr lang="fr-CA">
              <a:hlinkClick xmlns:r="http://schemas.openxmlformats.org/officeDocument/2006/relationships" r:id=""/>
            </a:rPr>
            <a:t>https://www.canada.ca/fr/agence-revenu/campagnes/mise-a-jour-covid-19/foire-aux-questions-subvention-salariale-temporaire-petites-entreprises.html#h1.2</a:t>
          </a:r>
          <a:endParaRPr lang="fr-CA" sz="1100" baseline="0"/>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A1121-E1BD-4853-8E64-9620B027EB59}">
  <sheetPr codeName="Feuil1">
    <pageSetUpPr fitToPage="1"/>
  </sheetPr>
  <dimension ref="A1:Z85"/>
  <sheetViews>
    <sheetView showGridLines="0" tabSelected="1" zoomScale="90" zoomScaleNormal="90" workbookViewId="0">
      <selection activeCell="D26" sqref="D26"/>
    </sheetView>
  </sheetViews>
  <sheetFormatPr baseColWidth="10" defaultRowHeight="14.25" x14ac:dyDescent="0.45"/>
  <cols>
    <col min="1" max="1" width="36.3984375" customWidth="1"/>
    <col min="2" max="2" width="12" bestFit="1" customWidth="1"/>
    <col min="3" max="3" width="15.265625" customWidth="1"/>
    <col min="4" max="4" width="13" bestFit="1" customWidth="1"/>
    <col min="5" max="5" width="12.86328125" customWidth="1"/>
    <col min="6" max="6" width="2.86328125" customWidth="1"/>
    <col min="7" max="7" width="13.59765625" customWidth="1"/>
    <col min="8" max="11" width="12.86328125" customWidth="1"/>
    <col min="12" max="12" width="2.86328125" customWidth="1"/>
    <col min="13" max="26" width="12.86328125" customWidth="1"/>
  </cols>
  <sheetData>
    <row r="1" spans="1:18" ht="14.65" thickBot="1" x14ac:dyDescent="0.5">
      <c r="A1" s="53" t="s">
        <v>41</v>
      </c>
      <c r="B1" s="53"/>
      <c r="C1" s="53"/>
      <c r="D1" s="53"/>
      <c r="E1" s="53"/>
    </row>
    <row r="2" spans="1:18" ht="15" customHeight="1" x14ac:dyDescent="0.45">
      <c r="A2" s="53"/>
      <c r="B2" s="53"/>
      <c r="C2" s="53"/>
      <c r="D2" s="53"/>
      <c r="E2" s="53"/>
      <c r="G2" s="54" t="s">
        <v>51</v>
      </c>
      <c r="H2" s="55"/>
      <c r="I2" s="55"/>
      <c r="J2" s="55"/>
      <c r="K2" s="55"/>
      <c r="L2" s="55"/>
      <c r="M2" s="55"/>
      <c r="N2" s="55"/>
      <c r="O2" s="55"/>
      <c r="P2" s="55"/>
      <c r="Q2" s="55"/>
      <c r="R2" s="56"/>
    </row>
    <row r="3" spans="1:18" ht="16.899999999999999" x14ac:dyDescent="0.45">
      <c r="A3" s="16" t="s">
        <v>40</v>
      </c>
      <c r="C3" s="23"/>
      <c r="D3" s="23"/>
      <c r="E3" s="23"/>
      <c r="G3" s="57"/>
      <c r="H3" s="58"/>
      <c r="I3" s="58"/>
      <c r="J3" s="58"/>
      <c r="K3" s="58"/>
      <c r="L3" s="58"/>
      <c r="M3" s="58"/>
      <c r="N3" s="58"/>
      <c r="O3" s="58"/>
      <c r="P3" s="58"/>
      <c r="Q3" s="58"/>
      <c r="R3" s="59"/>
    </row>
    <row r="4" spans="1:18" x14ac:dyDescent="0.45">
      <c r="G4" s="57"/>
      <c r="H4" s="58"/>
      <c r="I4" s="58"/>
      <c r="J4" s="58"/>
      <c r="K4" s="58"/>
      <c r="L4" s="58"/>
      <c r="M4" s="58"/>
      <c r="N4" s="58"/>
      <c r="O4" s="58"/>
      <c r="P4" s="58"/>
      <c r="Q4" s="58"/>
      <c r="R4" s="59"/>
    </row>
    <row r="5" spans="1:18" ht="14.65" thickBot="1" x14ac:dyDescent="0.5">
      <c r="A5" s="24" t="s">
        <v>52</v>
      </c>
      <c r="B5" s="25"/>
      <c r="C5" s="25"/>
      <c r="D5" s="25"/>
      <c r="E5" s="25"/>
      <c r="G5" s="60"/>
      <c r="H5" s="61"/>
      <c r="I5" s="61"/>
      <c r="J5" s="61"/>
      <c r="K5" s="61"/>
      <c r="L5" s="61"/>
      <c r="M5" s="61"/>
      <c r="N5" s="61"/>
      <c r="O5" s="61"/>
      <c r="P5" s="61"/>
      <c r="Q5" s="61"/>
      <c r="R5" s="62"/>
    </row>
    <row r="8" spans="1:18" x14ac:dyDescent="0.45">
      <c r="A8" t="s">
        <v>24</v>
      </c>
      <c r="B8" s="3">
        <v>1</v>
      </c>
      <c r="C8" s="3">
        <v>2</v>
      </c>
      <c r="D8" s="3">
        <v>3</v>
      </c>
      <c r="E8" s="18"/>
    </row>
    <row r="9" spans="1:18" x14ac:dyDescent="0.45">
      <c r="A9" t="s">
        <v>13</v>
      </c>
      <c r="B9" s="22">
        <v>43905</v>
      </c>
      <c r="C9" s="22">
        <v>43933</v>
      </c>
      <c r="D9" s="22">
        <v>43961</v>
      </c>
      <c r="E9" s="18"/>
    </row>
    <row r="10" spans="1:18" x14ac:dyDescent="0.45">
      <c r="A10" t="s">
        <v>14</v>
      </c>
      <c r="B10" s="22">
        <v>43932</v>
      </c>
      <c r="C10" s="22">
        <v>43960</v>
      </c>
      <c r="D10" s="22">
        <v>43988</v>
      </c>
      <c r="E10" s="18"/>
    </row>
    <row r="11" spans="1:18" x14ac:dyDescent="0.45">
      <c r="B11" s="22"/>
      <c r="C11" s="22"/>
      <c r="D11" s="22"/>
      <c r="E11" s="18"/>
    </row>
    <row r="12" spans="1:18" x14ac:dyDescent="0.45">
      <c r="A12" s="26" t="s">
        <v>42</v>
      </c>
      <c r="B12" s="27" t="s">
        <v>43</v>
      </c>
      <c r="C12" s="27" t="s">
        <v>44</v>
      </c>
      <c r="D12" s="27" t="s">
        <v>45</v>
      </c>
      <c r="E12" s="19"/>
    </row>
    <row r="13" spans="1:18" x14ac:dyDescent="0.45">
      <c r="A13" s="26" t="s">
        <v>50</v>
      </c>
      <c r="B13" s="45"/>
      <c r="C13" s="45"/>
      <c r="D13" s="45"/>
      <c r="E13" s="20"/>
    </row>
    <row r="14" spans="1:18" x14ac:dyDescent="0.45">
      <c r="A14" t="s">
        <v>0</v>
      </c>
      <c r="B14" s="45"/>
      <c r="C14" s="45"/>
      <c r="D14" s="45"/>
      <c r="E14" s="20"/>
    </row>
    <row r="15" spans="1:18" x14ac:dyDescent="0.45">
      <c r="A15" t="s">
        <v>1</v>
      </c>
      <c r="B15" s="4">
        <f>B14-B13</f>
        <v>0</v>
      </c>
      <c r="C15" s="4">
        <f t="shared" ref="C15:D15" si="0">C14-C13</f>
        <v>0</v>
      </c>
      <c r="D15" s="4">
        <f t="shared" si="0"/>
        <v>0</v>
      </c>
      <c r="E15" s="20"/>
    </row>
    <row r="16" spans="1:18" ht="14.65" thickBot="1" x14ac:dyDescent="0.5">
      <c r="A16" t="s">
        <v>2</v>
      </c>
      <c r="B16" s="5" t="str">
        <f>IFERROR(ROUND(B15/B13,3),"")</f>
        <v/>
      </c>
      <c r="C16" s="5" t="str">
        <f t="shared" ref="C16:D16" si="1">IFERROR(ROUND(C15/C13,3),"")</f>
        <v/>
      </c>
      <c r="D16" s="5" t="str">
        <f t="shared" si="1"/>
        <v/>
      </c>
      <c r="E16" s="21"/>
    </row>
    <row r="17" spans="1:18" ht="14.65" thickTop="1" x14ac:dyDescent="0.45">
      <c r="E17" s="19"/>
    </row>
    <row r="18" spans="1:18" x14ac:dyDescent="0.45">
      <c r="A18" t="s">
        <v>3</v>
      </c>
      <c r="B18" s="52" t="str">
        <f>IFERROR(IF(B16&gt;-0.15,"Non","Oui"),"")</f>
        <v>Non</v>
      </c>
      <c r="C18" s="52" t="str">
        <f t="shared" ref="C18:D18" si="2">IFERROR(IF(C16&gt;-0.3,"Non","Oui"),"")</f>
        <v>Non</v>
      </c>
      <c r="D18" s="52" t="str">
        <f t="shared" si="2"/>
        <v>Non</v>
      </c>
      <c r="E18" s="18"/>
    </row>
    <row r="19" spans="1:18" x14ac:dyDescent="0.45">
      <c r="E19" s="19"/>
    </row>
    <row r="20" spans="1:18" x14ac:dyDescent="0.45">
      <c r="A20" s="24" t="s">
        <v>19</v>
      </c>
      <c r="B20" s="25"/>
      <c r="C20" s="25"/>
      <c r="D20" s="25"/>
      <c r="E20" s="25"/>
    </row>
    <row r="22" spans="1:18" x14ac:dyDescent="0.45">
      <c r="A22" t="s">
        <v>23</v>
      </c>
      <c r="B22" s="46"/>
    </row>
    <row r="24" spans="1:18" x14ac:dyDescent="0.45">
      <c r="A24" t="s">
        <v>13</v>
      </c>
      <c r="B24" s="6">
        <v>43908</v>
      </c>
    </row>
    <row r="25" spans="1:18" x14ac:dyDescent="0.45">
      <c r="A25" t="s">
        <v>14</v>
      </c>
      <c r="B25" s="6">
        <v>44001</v>
      </c>
    </row>
    <row r="26" spans="1:18" x14ac:dyDescent="0.45">
      <c r="B26" s="6"/>
    </row>
    <row r="27" spans="1:18" x14ac:dyDescent="0.45">
      <c r="A27" t="s">
        <v>21</v>
      </c>
      <c r="B27" s="2">
        <v>1375</v>
      </c>
    </row>
    <row r="28" spans="1:18" x14ac:dyDescent="0.45">
      <c r="A28" t="s">
        <v>22</v>
      </c>
      <c r="B28" s="2">
        <v>25000</v>
      </c>
    </row>
    <row r="31" spans="1:18" x14ac:dyDescent="0.45">
      <c r="A31" s="14"/>
      <c r="B31" s="15"/>
      <c r="C31" s="15"/>
      <c r="D31" s="29" t="s">
        <v>47</v>
      </c>
      <c r="E31" s="30"/>
      <c r="G31" s="12" t="s">
        <v>11</v>
      </c>
      <c r="H31" s="12"/>
      <c r="I31" s="12"/>
      <c r="J31" s="12"/>
      <c r="K31" s="12"/>
      <c r="M31" s="12" t="s">
        <v>12</v>
      </c>
      <c r="N31" s="12"/>
      <c r="O31" s="12"/>
      <c r="P31" s="12"/>
      <c r="Q31" s="12"/>
      <c r="R31" s="12"/>
    </row>
    <row r="32" spans="1:18" s="7" customFormat="1" ht="42.75" x14ac:dyDescent="0.45">
      <c r="A32" s="13" t="s">
        <v>4</v>
      </c>
      <c r="B32" s="13" t="s">
        <v>16</v>
      </c>
      <c r="C32" s="31" t="s">
        <v>46</v>
      </c>
      <c r="D32" s="28" t="s">
        <v>48</v>
      </c>
      <c r="E32" s="28" t="s">
        <v>49</v>
      </c>
      <c r="G32" s="13" t="s">
        <v>8</v>
      </c>
      <c r="H32" s="13" t="s">
        <v>7</v>
      </c>
      <c r="I32" s="13" t="s">
        <v>6</v>
      </c>
      <c r="J32" s="13" t="s">
        <v>9</v>
      </c>
      <c r="K32" s="13" t="s">
        <v>10</v>
      </c>
      <c r="M32" s="13" t="s">
        <v>15</v>
      </c>
      <c r="N32" s="13" t="s">
        <v>17</v>
      </c>
      <c r="O32" s="13" t="s">
        <v>18</v>
      </c>
      <c r="P32" s="13" t="s">
        <v>20</v>
      </c>
      <c r="Q32" s="13" t="s">
        <v>9</v>
      </c>
      <c r="R32" s="13" t="s">
        <v>10</v>
      </c>
    </row>
    <row r="33" spans="1:24" x14ac:dyDescent="0.45">
      <c r="D33" s="8"/>
      <c r="E33" s="8"/>
      <c r="G33" s="8"/>
      <c r="H33" s="8"/>
      <c r="I33" s="8"/>
      <c r="J33" s="8"/>
      <c r="K33" s="8"/>
      <c r="L33" s="8"/>
      <c r="M33" s="8"/>
      <c r="N33" s="8"/>
      <c r="O33" s="8"/>
      <c r="P33" s="8"/>
      <c r="Q33" s="8"/>
      <c r="S33" s="8"/>
      <c r="T33" s="8"/>
      <c r="U33" s="8"/>
      <c r="V33" s="8"/>
      <c r="W33" s="8"/>
      <c r="X33" s="8"/>
    </row>
    <row r="34" spans="1:24" x14ac:dyDescent="0.45">
      <c r="A34" s="9" t="s">
        <v>5</v>
      </c>
      <c r="B34" s="9"/>
      <c r="C34" s="9"/>
      <c r="D34" s="10">
        <f>SUBTOTAL(9,D36:D80)</f>
        <v>0</v>
      </c>
      <c r="E34" s="10">
        <f>SUBTOTAL(9,E36:E80)</f>
        <v>0</v>
      </c>
      <c r="F34" s="9"/>
      <c r="G34" s="10"/>
      <c r="H34" s="10"/>
      <c r="I34" s="10"/>
      <c r="J34" s="10">
        <f>SUBTOTAL(9,J36:J80)</f>
        <v>0</v>
      </c>
      <c r="K34" s="11" t="str">
        <f t="shared" ref="K34:K39" si="3">IFERROR(ROUND(J34/E34,3),"")</f>
        <v/>
      </c>
      <c r="L34" s="10"/>
      <c r="M34" s="10"/>
      <c r="N34" s="10"/>
      <c r="O34" s="10"/>
      <c r="P34" s="10"/>
      <c r="Q34" s="10">
        <f>SUBTOTAL(9,Q36:Q80)</f>
        <v>0</v>
      </c>
      <c r="R34" s="11" t="str">
        <f>IFERROR(ROUND(Q34/E34,3),"")</f>
        <v/>
      </c>
      <c r="S34" s="8"/>
      <c r="T34" s="8"/>
      <c r="U34" s="8"/>
      <c r="V34" s="8"/>
      <c r="W34" s="8"/>
      <c r="X34" s="8"/>
    </row>
    <row r="35" spans="1:24" x14ac:dyDescent="0.45">
      <c r="D35" s="8"/>
      <c r="E35" s="8"/>
      <c r="G35" s="8"/>
      <c r="H35" s="8"/>
      <c r="I35" s="8"/>
      <c r="J35" s="8"/>
      <c r="K35" s="1" t="str">
        <f t="shared" si="3"/>
        <v/>
      </c>
      <c r="L35" s="8"/>
      <c r="M35" s="8"/>
      <c r="N35" s="8"/>
      <c r="O35" s="8"/>
      <c r="P35" s="8"/>
      <c r="Q35" s="8"/>
      <c r="R35" s="1"/>
      <c r="S35" s="8"/>
      <c r="T35" s="8"/>
      <c r="U35" s="8"/>
      <c r="V35" s="8"/>
      <c r="W35" s="8"/>
      <c r="X35" s="8"/>
    </row>
    <row r="36" spans="1:24" x14ac:dyDescent="0.45">
      <c r="A36" s="51" t="s">
        <v>28</v>
      </c>
      <c r="B36" s="47"/>
      <c r="C36" s="8" t="str">
        <f t="shared" ref="C36:C47" si="4">IF(COUNTA(D36)&lt;1,"",ROUND(D36*52,2))</f>
        <v/>
      </c>
      <c r="D36" s="49"/>
      <c r="E36" s="49"/>
      <c r="G36" s="8">
        <f t="shared" ref="G36:G47" si="5">ROUND(0.75*D36,2)</f>
        <v>0</v>
      </c>
      <c r="H36" s="8">
        <f t="shared" ref="H36:H47" si="6">ROUND(0.75*E36,2)</f>
        <v>0</v>
      </c>
      <c r="I36" s="8">
        <v>847</v>
      </c>
      <c r="J36" s="8">
        <f>IF(AND($B$18="Oui",E36&gt;0),MAX(MIN(H36,I36),MIN(MIN(E36,I36),G36)),0)</f>
        <v>0</v>
      </c>
      <c r="K36" s="1" t="str">
        <f t="shared" si="3"/>
        <v/>
      </c>
      <c r="L36" s="8"/>
      <c r="M36" s="8">
        <f>ROUND(E36*0.1,2)</f>
        <v>0</v>
      </c>
      <c r="N36" s="49">
        <v>0</v>
      </c>
      <c r="O36" s="8">
        <f>IF(J36&gt;0,0,MAX(MIN(M36,($B$27-N36)),0))</f>
        <v>0</v>
      </c>
      <c r="P36" s="32"/>
      <c r="Q36" s="33"/>
      <c r="R36" s="34"/>
      <c r="S36" s="8"/>
      <c r="T36" s="8"/>
      <c r="U36" s="8"/>
      <c r="V36" s="8"/>
      <c r="W36" s="8"/>
      <c r="X36" s="8"/>
    </row>
    <row r="37" spans="1:24" x14ac:dyDescent="0.45">
      <c r="A37" s="51" t="s">
        <v>29</v>
      </c>
      <c r="B37" s="48"/>
      <c r="C37" s="8" t="str">
        <f t="shared" si="4"/>
        <v/>
      </c>
      <c r="D37" s="49"/>
      <c r="E37" s="49"/>
      <c r="G37" s="8">
        <f t="shared" si="5"/>
        <v>0</v>
      </c>
      <c r="H37" s="8">
        <f t="shared" si="6"/>
        <v>0</v>
      </c>
      <c r="I37" s="8">
        <f>$I$36</f>
        <v>847</v>
      </c>
      <c r="J37" s="8">
        <f t="shared" ref="J37:J47" si="7">IF(AND($B$18="Oui",E37&gt;0),MAX(MIN(H37,I37),MIN(MIN(E37,I37),G37)),0)</f>
        <v>0</v>
      </c>
      <c r="K37" s="1" t="str">
        <f t="shared" si="3"/>
        <v/>
      </c>
      <c r="L37" s="8"/>
      <c r="M37" s="8">
        <f t="shared" ref="M37:M47" si="8">ROUND(E37*0.1,2)</f>
        <v>0</v>
      </c>
      <c r="N37" s="49"/>
      <c r="O37" s="8">
        <f t="shared" ref="O37:O47" si="9">IF(J37&gt;0,0,MAX(MIN(M37,($B$27-N37)),0))</f>
        <v>0</v>
      </c>
      <c r="P37" s="32"/>
      <c r="Q37" s="33"/>
      <c r="R37" s="34"/>
      <c r="S37" s="8"/>
      <c r="T37" s="8"/>
      <c r="U37" s="8"/>
      <c r="V37" s="8"/>
      <c r="W37" s="8"/>
      <c r="X37" s="8"/>
    </row>
    <row r="38" spans="1:24" x14ac:dyDescent="0.45">
      <c r="A38" s="51" t="s">
        <v>30</v>
      </c>
      <c r="B38" s="48"/>
      <c r="C38" s="8" t="str">
        <f t="shared" si="4"/>
        <v/>
      </c>
      <c r="D38" s="49"/>
      <c r="E38" s="49"/>
      <c r="G38" s="8">
        <f t="shared" si="5"/>
        <v>0</v>
      </c>
      <c r="H38" s="8">
        <f t="shared" si="6"/>
        <v>0</v>
      </c>
      <c r="I38" s="8">
        <f t="shared" ref="I38:I47" si="10">$I$36</f>
        <v>847</v>
      </c>
      <c r="J38" s="8">
        <f t="shared" si="7"/>
        <v>0</v>
      </c>
      <c r="K38" s="1" t="str">
        <f t="shared" si="3"/>
        <v/>
      </c>
      <c r="L38" s="8"/>
      <c r="M38" s="8">
        <f t="shared" si="8"/>
        <v>0</v>
      </c>
      <c r="N38" s="49"/>
      <c r="O38" s="8">
        <f t="shared" si="9"/>
        <v>0</v>
      </c>
      <c r="P38" s="32"/>
      <c r="Q38" s="33"/>
      <c r="R38" s="34"/>
      <c r="S38" s="8"/>
      <c r="T38" s="8"/>
      <c r="U38" s="8"/>
      <c r="V38" s="8"/>
      <c r="W38" s="8"/>
      <c r="X38" s="8"/>
    </row>
    <row r="39" spans="1:24" x14ac:dyDescent="0.45">
      <c r="A39" s="51" t="s">
        <v>31</v>
      </c>
      <c r="B39" s="48"/>
      <c r="C39" s="8" t="str">
        <f t="shared" si="4"/>
        <v/>
      </c>
      <c r="D39" s="49"/>
      <c r="E39" s="49"/>
      <c r="G39" s="8">
        <f t="shared" si="5"/>
        <v>0</v>
      </c>
      <c r="H39" s="8">
        <f t="shared" si="6"/>
        <v>0</v>
      </c>
      <c r="I39" s="8">
        <f t="shared" si="10"/>
        <v>847</v>
      </c>
      <c r="J39" s="8">
        <f t="shared" si="7"/>
        <v>0</v>
      </c>
      <c r="K39" s="1" t="str">
        <f t="shared" si="3"/>
        <v/>
      </c>
      <c r="L39" s="8"/>
      <c r="M39" s="8">
        <f t="shared" si="8"/>
        <v>0</v>
      </c>
      <c r="N39" s="49"/>
      <c r="O39" s="8">
        <f t="shared" si="9"/>
        <v>0</v>
      </c>
      <c r="P39" s="32"/>
      <c r="Q39" s="33"/>
      <c r="R39" s="34"/>
      <c r="S39" s="8"/>
      <c r="T39" s="8"/>
      <c r="U39" s="8"/>
      <c r="V39" s="8"/>
      <c r="W39" s="8"/>
      <c r="X39" s="8"/>
    </row>
    <row r="40" spans="1:24" x14ac:dyDescent="0.45">
      <c r="A40" s="51" t="s">
        <v>33</v>
      </c>
      <c r="B40" s="48"/>
      <c r="C40" s="8" t="str">
        <f t="shared" si="4"/>
        <v/>
      </c>
      <c r="D40" s="49"/>
      <c r="E40" s="49"/>
      <c r="G40" s="8">
        <f t="shared" si="5"/>
        <v>0</v>
      </c>
      <c r="H40" s="8">
        <f t="shared" si="6"/>
        <v>0</v>
      </c>
      <c r="I40" s="8">
        <f t="shared" si="10"/>
        <v>847</v>
      </c>
      <c r="J40" s="8">
        <f t="shared" si="7"/>
        <v>0</v>
      </c>
      <c r="K40" s="1" t="str">
        <f t="shared" ref="K40:K47" si="11">IFERROR(ROUND(J40/E40,3),"")</f>
        <v/>
      </c>
      <c r="L40" s="8"/>
      <c r="M40" s="8">
        <f t="shared" si="8"/>
        <v>0</v>
      </c>
      <c r="N40" s="49"/>
      <c r="O40" s="8">
        <f t="shared" si="9"/>
        <v>0</v>
      </c>
      <c r="P40" s="32"/>
      <c r="Q40" s="33"/>
      <c r="R40" s="34"/>
      <c r="S40" s="8"/>
      <c r="T40" s="8"/>
      <c r="U40" s="8"/>
      <c r="V40" s="8"/>
      <c r="W40" s="8"/>
      <c r="X40" s="8"/>
    </row>
    <row r="41" spans="1:24" x14ac:dyDescent="0.45">
      <c r="A41" s="51" t="s">
        <v>32</v>
      </c>
      <c r="B41" s="48"/>
      <c r="C41" s="8" t="str">
        <f t="shared" si="4"/>
        <v/>
      </c>
      <c r="D41" s="49"/>
      <c r="E41" s="49"/>
      <c r="G41" s="8">
        <f t="shared" si="5"/>
        <v>0</v>
      </c>
      <c r="H41" s="8">
        <f t="shared" si="6"/>
        <v>0</v>
      </c>
      <c r="I41" s="8">
        <f t="shared" si="10"/>
        <v>847</v>
      </c>
      <c r="J41" s="8">
        <f t="shared" si="7"/>
        <v>0</v>
      </c>
      <c r="K41" s="1" t="str">
        <f t="shared" si="11"/>
        <v/>
      </c>
      <c r="L41" s="8"/>
      <c r="M41" s="8">
        <f t="shared" si="8"/>
        <v>0</v>
      </c>
      <c r="N41" s="49"/>
      <c r="O41" s="8">
        <f t="shared" si="9"/>
        <v>0</v>
      </c>
      <c r="P41" s="32"/>
      <c r="Q41" s="33"/>
      <c r="R41" s="34"/>
      <c r="S41" s="8"/>
      <c r="T41" s="8"/>
      <c r="U41" s="8"/>
      <c r="V41" s="8"/>
      <c r="W41" s="8"/>
      <c r="X41" s="8"/>
    </row>
    <row r="42" spans="1:24" x14ac:dyDescent="0.45">
      <c r="A42" s="51" t="s">
        <v>34</v>
      </c>
      <c r="B42" s="48"/>
      <c r="C42" s="8" t="str">
        <f t="shared" si="4"/>
        <v/>
      </c>
      <c r="D42" s="49"/>
      <c r="E42" s="49"/>
      <c r="G42" s="8">
        <f t="shared" si="5"/>
        <v>0</v>
      </c>
      <c r="H42" s="8">
        <f t="shared" si="6"/>
        <v>0</v>
      </c>
      <c r="I42" s="8">
        <f t="shared" si="10"/>
        <v>847</v>
      </c>
      <c r="J42" s="8">
        <f t="shared" si="7"/>
        <v>0</v>
      </c>
      <c r="K42" s="1" t="str">
        <f t="shared" si="11"/>
        <v/>
      </c>
      <c r="L42" s="8"/>
      <c r="M42" s="8">
        <f t="shared" si="8"/>
        <v>0</v>
      </c>
      <c r="N42" s="49"/>
      <c r="O42" s="8">
        <f t="shared" si="9"/>
        <v>0</v>
      </c>
      <c r="P42" s="32"/>
      <c r="Q42" s="33"/>
      <c r="R42" s="34"/>
      <c r="S42" s="8"/>
      <c r="T42" s="8"/>
      <c r="U42" s="8"/>
      <c r="V42" s="8"/>
      <c r="W42" s="8"/>
      <c r="X42" s="8"/>
    </row>
    <row r="43" spans="1:24" x14ac:dyDescent="0.45">
      <c r="A43" s="51" t="s">
        <v>35</v>
      </c>
      <c r="B43" s="48"/>
      <c r="C43" s="8" t="str">
        <f t="shared" si="4"/>
        <v/>
      </c>
      <c r="D43" s="49"/>
      <c r="E43" s="49"/>
      <c r="G43" s="8">
        <f t="shared" si="5"/>
        <v>0</v>
      </c>
      <c r="H43" s="8">
        <f t="shared" si="6"/>
        <v>0</v>
      </c>
      <c r="I43" s="8">
        <f t="shared" si="10"/>
        <v>847</v>
      </c>
      <c r="J43" s="8">
        <f t="shared" si="7"/>
        <v>0</v>
      </c>
      <c r="K43" s="1" t="str">
        <f t="shared" si="11"/>
        <v/>
      </c>
      <c r="L43" s="8"/>
      <c r="M43" s="8">
        <f t="shared" si="8"/>
        <v>0</v>
      </c>
      <c r="N43" s="49"/>
      <c r="O43" s="8">
        <f t="shared" si="9"/>
        <v>0</v>
      </c>
      <c r="P43" s="32"/>
      <c r="Q43" s="33"/>
      <c r="R43" s="34"/>
      <c r="S43" s="8"/>
      <c r="T43" s="8"/>
      <c r="U43" s="8"/>
      <c r="V43" s="8"/>
      <c r="W43" s="8"/>
      <c r="X43" s="8"/>
    </row>
    <row r="44" spans="1:24" x14ac:dyDescent="0.45">
      <c r="A44" s="51" t="s">
        <v>36</v>
      </c>
      <c r="B44" s="48"/>
      <c r="C44" s="8" t="str">
        <f t="shared" si="4"/>
        <v/>
      </c>
      <c r="D44" s="49"/>
      <c r="E44" s="49"/>
      <c r="G44" s="8">
        <f t="shared" ref="G44:G45" si="12">ROUND(0.75*D44,2)</f>
        <v>0</v>
      </c>
      <c r="H44" s="8">
        <f t="shared" ref="H44:H45" si="13">ROUND(0.75*E44,2)</f>
        <v>0</v>
      </c>
      <c r="I44" s="8">
        <f t="shared" si="10"/>
        <v>847</v>
      </c>
      <c r="J44" s="8">
        <f t="shared" si="7"/>
        <v>0</v>
      </c>
      <c r="K44" s="1" t="str">
        <f t="shared" ref="K44:K45" si="14">IFERROR(ROUND(J44/E44,3),"")</f>
        <v/>
      </c>
      <c r="L44" s="8"/>
      <c r="M44" s="8">
        <f t="shared" ref="M44:M45" si="15">ROUND(E44*0.1,2)</f>
        <v>0</v>
      </c>
      <c r="N44" s="49"/>
      <c r="O44" s="8">
        <f t="shared" si="9"/>
        <v>0</v>
      </c>
      <c r="P44" s="32"/>
      <c r="Q44" s="33"/>
      <c r="R44" s="34"/>
      <c r="S44" s="8"/>
      <c r="T44" s="8"/>
      <c r="U44" s="8"/>
      <c r="V44" s="8"/>
      <c r="W44" s="8"/>
      <c r="X44" s="8"/>
    </row>
    <row r="45" spans="1:24" x14ac:dyDescent="0.45">
      <c r="A45" s="51" t="s">
        <v>37</v>
      </c>
      <c r="B45" s="48"/>
      <c r="C45" s="8" t="str">
        <f t="shared" si="4"/>
        <v/>
      </c>
      <c r="D45" s="49"/>
      <c r="E45" s="49"/>
      <c r="G45" s="8">
        <f t="shared" si="12"/>
        <v>0</v>
      </c>
      <c r="H45" s="8">
        <f t="shared" si="13"/>
        <v>0</v>
      </c>
      <c r="I45" s="8">
        <f t="shared" si="10"/>
        <v>847</v>
      </c>
      <c r="J45" s="8">
        <f t="shared" si="7"/>
        <v>0</v>
      </c>
      <c r="K45" s="1" t="str">
        <f t="shared" si="14"/>
        <v/>
      </c>
      <c r="L45" s="8"/>
      <c r="M45" s="8">
        <f t="shared" si="15"/>
        <v>0</v>
      </c>
      <c r="N45" s="49"/>
      <c r="O45" s="8">
        <f t="shared" si="9"/>
        <v>0</v>
      </c>
      <c r="P45" s="32"/>
      <c r="Q45" s="33"/>
      <c r="R45" s="34"/>
      <c r="S45" s="8"/>
      <c r="T45" s="8"/>
      <c r="U45" s="8"/>
      <c r="V45" s="8"/>
      <c r="W45" s="8"/>
      <c r="X45" s="8"/>
    </row>
    <row r="46" spans="1:24" x14ac:dyDescent="0.45">
      <c r="A46" s="51" t="s">
        <v>38</v>
      </c>
      <c r="B46" s="48"/>
      <c r="C46" s="8" t="str">
        <f t="shared" si="4"/>
        <v/>
      </c>
      <c r="D46" s="49"/>
      <c r="E46" s="49"/>
      <c r="G46" s="8">
        <f t="shared" si="5"/>
        <v>0</v>
      </c>
      <c r="H46" s="8">
        <f t="shared" si="6"/>
        <v>0</v>
      </c>
      <c r="I46" s="8">
        <f t="shared" si="10"/>
        <v>847</v>
      </c>
      <c r="J46" s="8">
        <f t="shared" si="7"/>
        <v>0</v>
      </c>
      <c r="K46" s="1" t="str">
        <f t="shared" si="11"/>
        <v/>
      </c>
      <c r="L46" s="8"/>
      <c r="M46" s="8">
        <f t="shared" si="8"/>
        <v>0</v>
      </c>
      <c r="N46" s="49"/>
      <c r="O46" s="8">
        <f t="shared" si="9"/>
        <v>0</v>
      </c>
      <c r="P46" s="32"/>
      <c r="Q46" s="33"/>
      <c r="R46" s="34"/>
      <c r="S46" s="8"/>
      <c r="T46" s="8"/>
      <c r="U46" s="8"/>
      <c r="V46" s="8"/>
      <c r="W46" s="8"/>
      <c r="X46" s="8"/>
    </row>
    <row r="47" spans="1:24" x14ac:dyDescent="0.45">
      <c r="A47" s="51" t="s">
        <v>39</v>
      </c>
      <c r="B47" s="48"/>
      <c r="C47" s="8" t="str">
        <f t="shared" si="4"/>
        <v/>
      </c>
      <c r="D47" s="49"/>
      <c r="E47" s="49"/>
      <c r="G47" s="8">
        <f t="shared" si="5"/>
        <v>0</v>
      </c>
      <c r="H47" s="8">
        <f t="shared" si="6"/>
        <v>0</v>
      </c>
      <c r="I47" s="8">
        <f t="shared" si="10"/>
        <v>847</v>
      </c>
      <c r="J47" s="8">
        <f t="shared" si="7"/>
        <v>0</v>
      </c>
      <c r="K47" s="1" t="str">
        <f t="shared" si="11"/>
        <v/>
      </c>
      <c r="L47" s="8"/>
      <c r="M47" s="8">
        <f t="shared" si="8"/>
        <v>0</v>
      </c>
      <c r="N47" s="49"/>
      <c r="O47" s="8">
        <f t="shared" si="9"/>
        <v>0</v>
      </c>
      <c r="P47" s="32"/>
      <c r="Q47" s="33"/>
      <c r="R47" s="34"/>
      <c r="S47" s="8"/>
      <c r="T47" s="8"/>
      <c r="U47" s="8"/>
      <c r="V47" s="8"/>
      <c r="W47" s="8"/>
      <c r="X47" s="8"/>
    </row>
    <row r="48" spans="1:24" s="36" customFormat="1" x14ac:dyDescent="0.45">
      <c r="C48" s="37"/>
      <c r="D48" s="37"/>
      <c r="E48" s="37"/>
      <c r="G48" s="37"/>
      <c r="H48" s="37"/>
      <c r="I48" s="37"/>
      <c r="J48" s="37"/>
      <c r="K48" s="38"/>
      <c r="L48" s="37"/>
      <c r="M48" s="37"/>
      <c r="N48" s="37"/>
      <c r="O48" s="37"/>
      <c r="P48" s="39"/>
      <c r="Q48" s="37"/>
      <c r="R48" s="38"/>
      <c r="S48" s="37"/>
      <c r="T48" s="37"/>
      <c r="U48" s="37"/>
      <c r="V48" s="37"/>
      <c r="W48" s="37"/>
      <c r="X48" s="37"/>
    </row>
    <row r="49" spans="1:25" s="44" customFormat="1" x14ac:dyDescent="0.45">
      <c r="A49" s="40" t="s">
        <v>25</v>
      </c>
      <c r="B49" s="40"/>
      <c r="C49" s="41"/>
      <c r="D49" s="42">
        <f>SUBTOTAL(9,D36:D47)</f>
        <v>0</v>
      </c>
      <c r="E49" s="42">
        <f>SUBTOTAL(9,E36:E47)</f>
        <v>0</v>
      </c>
      <c r="F49" s="40"/>
      <c r="G49" s="41"/>
      <c r="H49" s="41"/>
      <c r="I49" s="41"/>
      <c r="J49" s="42">
        <f>SUBTOTAL(9,J36:J47)</f>
        <v>0</v>
      </c>
      <c r="K49" s="35" t="str">
        <f>IFERROR(ROUND(J49/E49,3),"")</f>
        <v/>
      </c>
      <c r="L49" s="41"/>
      <c r="M49" s="41"/>
      <c r="N49" s="41"/>
      <c r="O49" s="42">
        <f>SUBTOTAL(9,O36:O47)</f>
        <v>0</v>
      </c>
      <c r="P49" s="50"/>
      <c r="Q49" s="42">
        <f>IF($B$22="Oui",MAX(MIN(O49,$B$28-P49),0),0)</f>
        <v>0</v>
      </c>
      <c r="R49" s="42" t="str">
        <f>IFERROR(ROUND(Q49/E49,3),"")</f>
        <v/>
      </c>
      <c r="S49" s="43"/>
      <c r="T49" s="43"/>
      <c r="U49" s="43"/>
      <c r="V49" s="43"/>
      <c r="W49" s="43"/>
      <c r="X49" s="43"/>
    </row>
    <row r="50" spans="1:25" x14ac:dyDescent="0.45">
      <c r="C50" s="8"/>
      <c r="D50" s="8"/>
      <c r="E50" s="8"/>
      <c r="G50" s="8"/>
      <c r="H50" s="8"/>
      <c r="I50" s="8"/>
      <c r="J50" s="8"/>
      <c r="K50" s="1"/>
      <c r="L50" s="8"/>
      <c r="M50" s="8"/>
      <c r="N50" s="8"/>
      <c r="O50" s="8"/>
      <c r="P50" s="8"/>
      <c r="Q50" s="8"/>
      <c r="R50" s="1"/>
      <c r="S50" s="8"/>
      <c r="T50" s="8"/>
      <c r="U50" s="8"/>
      <c r="V50" s="8"/>
      <c r="W50" s="8"/>
      <c r="X50" s="8"/>
      <c r="Y50" s="8"/>
    </row>
    <row r="51" spans="1:25" x14ac:dyDescent="0.45">
      <c r="A51" s="51" t="s">
        <v>28</v>
      </c>
      <c r="B51" s="48"/>
      <c r="C51" s="8" t="str">
        <f t="shared" ref="C51:C62" si="16">IF(COUNTA(D51)&lt;1,"",ROUND(D51*52,2))</f>
        <v/>
      </c>
      <c r="D51" s="49"/>
      <c r="E51" s="49"/>
      <c r="G51" s="8">
        <f t="shared" ref="G51:G62" si="17">ROUND(0.75*D51,2)</f>
        <v>0</v>
      </c>
      <c r="H51" s="8">
        <f t="shared" ref="H51:H62" si="18">ROUND(0.75*E51,2)</f>
        <v>0</v>
      </c>
      <c r="I51" s="8">
        <f>$I$36</f>
        <v>847</v>
      </c>
      <c r="J51" s="8">
        <f>IF(AND($C$18="Oui",E51&gt;0),MAX(MIN(H51,I51),MIN(MIN(E51,I51),G51)),0)</f>
        <v>0</v>
      </c>
      <c r="K51" s="1" t="str">
        <f t="shared" ref="K51:K62" si="19">IFERROR(ROUND(J51/E51,3),"")</f>
        <v/>
      </c>
      <c r="L51" s="8"/>
      <c r="M51" s="8">
        <f>ROUND(E51*0.1,2)</f>
        <v>0</v>
      </c>
      <c r="N51" s="49"/>
      <c r="O51" s="8">
        <f>IF(J51&gt;0,0,MAX(MIN(M51,($B$27-N51)),0))</f>
        <v>0</v>
      </c>
      <c r="P51" s="32"/>
      <c r="Q51" s="33"/>
      <c r="R51" s="34"/>
      <c r="S51" s="8"/>
      <c r="T51" s="8"/>
      <c r="U51" s="8"/>
      <c r="V51" s="8"/>
      <c r="W51" s="8"/>
      <c r="X51" s="8"/>
      <c r="Y51" s="8"/>
    </row>
    <row r="52" spans="1:25" x14ac:dyDescent="0.45">
      <c r="A52" s="51" t="s">
        <v>29</v>
      </c>
      <c r="B52" s="48"/>
      <c r="C52" s="8" t="str">
        <f t="shared" si="16"/>
        <v/>
      </c>
      <c r="D52" s="49"/>
      <c r="E52" s="49"/>
      <c r="G52" s="8">
        <f t="shared" si="17"/>
        <v>0</v>
      </c>
      <c r="H52" s="8">
        <f t="shared" si="18"/>
        <v>0</v>
      </c>
      <c r="I52" s="8">
        <f t="shared" ref="I52:I62" si="20">$I$36</f>
        <v>847</v>
      </c>
      <c r="J52" s="8">
        <f t="shared" ref="J52:J62" si="21">IF(AND($C$18="Oui",E52&gt;0),MAX(MIN(H52,I52),MIN(MIN(E52,I52),G52)),0)</f>
        <v>0</v>
      </c>
      <c r="K52" s="1" t="str">
        <f t="shared" si="19"/>
        <v/>
      </c>
      <c r="L52" s="8"/>
      <c r="M52" s="8">
        <f t="shared" ref="M52:M62" si="22">ROUND(E52*0.1,2)</f>
        <v>0</v>
      </c>
      <c r="N52" s="49"/>
      <c r="O52" s="8">
        <f t="shared" ref="O52:O62" si="23">IF(J52&gt;0,0,MAX(MIN(M52,($B$27-N52)),0))</f>
        <v>0</v>
      </c>
      <c r="P52" s="32"/>
      <c r="Q52" s="33"/>
      <c r="R52" s="34"/>
      <c r="S52" s="8"/>
      <c r="T52" s="8"/>
      <c r="U52" s="8"/>
      <c r="V52" s="8"/>
      <c r="W52" s="8"/>
      <c r="X52" s="8"/>
      <c r="Y52" s="8"/>
    </row>
    <row r="53" spans="1:25" x14ac:dyDescent="0.45">
      <c r="A53" s="51" t="s">
        <v>30</v>
      </c>
      <c r="B53" s="48"/>
      <c r="C53" s="8" t="str">
        <f t="shared" si="16"/>
        <v/>
      </c>
      <c r="D53" s="49"/>
      <c r="E53" s="49"/>
      <c r="G53" s="8">
        <f t="shared" si="17"/>
        <v>0</v>
      </c>
      <c r="H53" s="8">
        <f t="shared" si="18"/>
        <v>0</v>
      </c>
      <c r="I53" s="8">
        <f t="shared" si="20"/>
        <v>847</v>
      </c>
      <c r="J53" s="8">
        <f t="shared" si="21"/>
        <v>0</v>
      </c>
      <c r="K53" s="1" t="str">
        <f t="shared" si="19"/>
        <v/>
      </c>
      <c r="L53" s="8"/>
      <c r="M53" s="8">
        <f t="shared" si="22"/>
        <v>0</v>
      </c>
      <c r="N53" s="49"/>
      <c r="O53" s="8">
        <f t="shared" si="23"/>
        <v>0</v>
      </c>
      <c r="P53" s="32"/>
      <c r="Q53" s="33"/>
      <c r="R53" s="34"/>
      <c r="S53" s="8"/>
      <c r="T53" s="8"/>
      <c r="U53" s="8"/>
      <c r="V53" s="8"/>
      <c r="W53" s="8"/>
      <c r="X53" s="8"/>
      <c r="Y53" s="8"/>
    </row>
    <row r="54" spans="1:25" x14ac:dyDescent="0.45">
      <c r="A54" s="51" t="s">
        <v>31</v>
      </c>
      <c r="B54" s="48"/>
      <c r="C54" s="8" t="str">
        <f t="shared" si="16"/>
        <v/>
      </c>
      <c r="D54" s="49"/>
      <c r="E54" s="49"/>
      <c r="G54" s="8">
        <f t="shared" si="17"/>
        <v>0</v>
      </c>
      <c r="H54" s="8">
        <f t="shared" si="18"/>
        <v>0</v>
      </c>
      <c r="I54" s="8">
        <f t="shared" si="20"/>
        <v>847</v>
      </c>
      <c r="J54" s="8">
        <f t="shared" si="21"/>
        <v>0</v>
      </c>
      <c r="K54" s="1" t="str">
        <f t="shared" si="19"/>
        <v/>
      </c>
      <c r="L54" s="8"/>
      <c r="M54" s="8">
        <f t="shared" si="22"/>
        <v>0</v>
      </c>
      <c r="N54" s="49"/>
      <c r="O54" s="8">
        <f t="shared" si="23"/>
        <v>0</v>
      </c>
      <c r="P54" s="32"/>
      <c r="Q54" s="33"/>
      <c r="R54" s="34"/>
      <c r="S54" s="8"/>
      <c r="T54" s="8"/>
      <c r="U54" s="8"/>
      <c r="V54" s="8"/>
      <c r="W54" s="8"/>
      <c r="X54" s="8"/>
      <c r="Y54" s="8"/>
    </row>
    <row r="55" spans="1:25" x14ac:dyDescent="0.45">
      <c r="A55" s="51" t="s">
        <v>33</v>
      </c>
      <c r="B55" s="48"/>
      <c r="C55" s="8" t="str">
        <f t="shared" si="16"/>
        <v/>
      </c>
      <c r="D55" s="49"/>
      <c r="E55" s="49"/>
      <c r="G55" s="8">
        <f t="shared" si="17"/>
        <v>0</v>
      </c>
      <c r="H55" s="8">
        <f t="shared" si="18"/>
        <v>0</v>
      </c>
      <c r="I55" s="8">
        <f t="shared" si="20"/>
        <v>847</v>
      </c>
      <c r="J55" s="8">
        <f t="shared" si="21"/>
        <v>0</v>
      </c>
      <c r="K55" s="1" t="str">
        <f t="shared" si="19"/>
        <v/>
      </c>
      <c r="L55" s="8"/>
      <c r="M55" s="8">
        <f t="shared" si="22"/>
        <v>0</v>
      </c>
      <c r="N55" s="49"/>
      <c r="O55" s="8">
        <f t="shared" si="23"/>
        <v>0</v>
      </c>
      <c r="P55" s="32"/>
      <c r="Q55" s="33"/>
      <c r="R55" s="34"/>
      <c r="S55" s="8"/>
      <c r="T55" s="8"/>
      <c r="U55" s="8"/>
      <c r="V55" s="8"/>
      <c r="W55" s="8"/>
      <c r="X55" s="8"/>
      <c r="Y55" s="8"/>
    </row>
    <row r="56" spans="1:25" x14ac:dyDescent="0.45">
      <c r="A56" s="51" t="s">
        <v>32</v>
      </c>
      <c r="B56" s="48"/>
      <c r="C56" s="8" t="str">
        <f t="shared" si="16"/>
        <v/>
      </c>
      <c r="D56" s="49"/>
      <c r="E56" s="49"/>
      <c r="G56" s="8">
        <f t="shared" si="17"/>
        <v>0</v>
      </c>
      <c r="H56" s="8">
        <f t="shared" si="18"/>
        <v>0</v>
      </c>
      <c r="I56" s="8">
        <f t="shared" si="20"/>
        <v>847</v>
      </c>
      <c r="J56" s="8">
        <f t="shared" si="21"/>
        <v>0</v>
      </c>
      <c r="K56" s="1" t="str">
        <f t="shared" si="19"/>
        <v/>
      </c>
      <c r="L56" s="8"/>
      <c r="M56" s="8">
        <f t="shared" si="22"/>
        <v>0</v>
      </c>
      <c r="N56" s="49"/>
      <c r="O56" s="8">
        <f t="shared" si="23"/>
        <v>0</v>
      </c>
      <c r="P56" s="32"/>
      <c r="Q56" s="33"/>
      <c r="R56" s="34"/>
      <c r="S56" s="8"/>
      <c r="T56" s="8"/>
      <c r="U56" s="8"/>
      <c r="V56" s="8"/>
      <c r="W56" s="8"/>
      <c r="X56" s="8"/>
      <c r="Y56" s="8"/>
    </row>
    <row r="57" spans="1:25" x14ac:dyDescent="0.45">
      <c r="A57" s="51" t="s">
        <v>34</v>
      </c>
      <c r="B57" s="48"/>
      <c r="C57" s="8" t="str">
        <f t="shared" si="16"/>
        <v/>
      </c>
      <c r="D57" s="49"/>
      <c r="E57" s="49"/>
      <c r="G57" s="8">
        <f t="shared" si="17"/>
        <v>0</v>
      </c>
      <c r="H57" s="8">
        <f t="shared" si="18"/>
        <v>0</v>
      </c>
      <c r="I57" s="8">
        <f t="shared" si="20"/>
        <v>847</v>
      </c>
      <c r="J57" s="8">
        <f t="shared" si="21"/>
        <v>0</v>
      </c>
      <c r="K57" s="1" t="str">
        <f t="shared" si="19"/>
        <v/>
      </c>
      <c r="L57" s="8"/>
      <c r="M57" s="8">
        <f t="shared" si="22"/>
        <v>0</v>
      </c>
      <c r="N57" s="49"/>
      <c r="O57" s="8">
        <f t="shared" si="23"/>
        <v>0</v>
      </c>
      <c r="P57" s="32"/>
      <c r="Q57" s="33"/>
      <c r="R57" s="34"/>
      <c r="S57" s="8"/>
      <c r="T57" s="8"/>
      <c r="U57" s="8"/>
      <c r="V57" s="8"/>
      <c r="W57" s="8"/>
      <c r="X57" s="8"/>
      <c r="Y57" s="8"/>
    </row>
    <row r="58" spans="1:25" x14ac:dyDescent="0.45">
      <c r="A58" s="51" t="s">
        <v>35</v>
      </c>
      <c r="B58" s="48"/>
      <c r="C58" s="8" t="str">
        <f t="shared" si="16"/>
        <v/>
      </c>
      <c r="D58" s="49"/>
      <c r="E58" s="49"/>
      <c r="G58" s="8">
        <f t="shared" si="17"/>
        <v>0</v>
      </c>
      <c r="H58" s="8">
        <f t="shared" si="18"/>
        <v>0</v>
      </c>
      <c r="I58" s="8">
        <f t="shared" si="20"/>
        <v>847</v>
      </c>
      <c r="J58" s="8">
        <f t="shared" si="21"/>
        <v>0</v>
      </c>
      <c r="K58" s="1" t="str">
        <f t="shared" si="19"/>
        <v/>
      </c>
      <c r="L58" s="8"/>
      <c r="M58" s="8">
        <f t="shared" si="22"/>
        <v>0</v>
      </c>
      <c r="N58" s="49"/>
      <c r="O58" s="8">
        <f t="shared" si="23"/>
        <v>0</v>
      </c>
      <c r="P58" s="32"/>
      <c r="Q58" s="33"/>
      <c r="R58" s="34"/>
      <c r="S58" s="8"/>
      <c r="T58" s="8"/>
      <c r="U58" s="8"/>
      <c r="V58" s="8"/>
      <c r="W58" s="8"/>
      <c r="X58" s="8"/>
      <c r="Y58" s="8"/>
    </row>
    <row r="59" spans="1:25" x14ac:dyDescent="0.45">
      <c r="A59" s="51" t="s">
        <v>36</v>
      </c>
      <c r="B59" s="48"/>
      <c r="C59" s="8" t="str">
        <f t="shared" si="16"/>
        <v/>
      </c>
      <c r="D59" s="49"/>
      <c r="E59" s="49"/>
      <c r="G59" s="8">
        <f t="shared" ref="G59:G60" si="24">ROUND(0.75*D59,2)</f>
        <v>0</v>
      </c>
      <c r="H59" s="8">
        <f t="shared" ref="H59:H60" si="25">ROUND(0.75*E59,2)</f>
        <v>0</v>
      </c>
      <c r="I59" s="8">
        <f t="shared" si="20"/>
        <v>847</v>
      </c>
      <c r="J59" s="8">
        <f t="shared" si="21"/>
        <v>0</v>
      </c>
      <c r="K59" s="1" t="str">
        <f t="shared" ref="K59:K60" si="26">IFERROR(ROUND(J59/E59,3),"")</f>
        <v/>
      </c>
      <c r="L59" s="8"/>
      <c r="M59" s="8">
        <f t="shared" ref="M59:M60" si="27">ROUND(E59*0.1,2)</f>
        <v>0</v>
      </c>
      <c r="N59" s="49"/>
      <c r="O59" s="8">
        <f t="shared" si="23"/>
        <v>0</v>
      </c>
      <c r="P59" s="32"/>
      <c r="Q59" s="33"/>
      <c r="R59" s="34"/>
      <c r="S59" s="8"/>
      <c r="T59" s="8"/>
      <c r="U59" s="8"/>
      <c r="V59" s="8"/>
      <c r="W59" s="8"/>
      <c r="X59" s="8"/>
      <c r="Y59" s="8"/>
    </row>
    <row r="60" spans="1:25" x14ac:dyDescent="0.45">
      <c r="A60" s="51" t="s">
        <v>37</v>
      </c>
      <c r="B60" s="48"/>
      <c r="C60" s="8" t="str">
        <f t="shared" si="16"/>
        <v/>
      </c>
      <c r="D60" s="49"/>
      <c r="E60" s="49"/>
      <c r="G60" s="8">
        <f t="shared" si="24"/>
        <v>0</v>
      </c>
      <c r="H60" s="8">
        <f t="shared" si="25"/>
        <v>0</v>
      </c>
      <c r="I60" s="8">
        <f t="shared" si="20"/>
        <v>847</v>
      </c>
      <c r="J60" s="8">
        <f t="shared" si="21"/>
        <v>0</v>
      </c>
      <c r="K60" s="1" t="str">
        <f t="shared" si="26"/>
        <v/>
      </c>
      <c r="L60" s="8"/>
      <c r="M60" s="8">
        <f t="shared" si="27"/>
        <v>0</v>
      </c>
      <c r="N60" s="49"/>
      <c r="O60" s="8">
        <f t="shared" si="23"/>
        <v>0</v>
      </c>
      <c r="P60" s="32"/>
      <c r="Q60" s="33"/>
      <c r="R60" s="34"/>
      <c r="S60" s="8"/>
      <c r="T60" s="8"/>
      <c r="U60" s="8"/>
      <c r="V60" s="8"/>
      <c r="W60" s="8"/>
      <c r="X60" s="8"/>
      <c r="Y60" s="8"/>
    </row>
    <row r="61" spans="1:25" x14ac:dyDescent="0.45">
      <c r="A61" s="51" t="s">
        <v>38</v>
      </c>
      <c r="B61" s="48"/>
      <c r="C61" s="8" t="str">
        <f t="shared" si="16"/>
        <v/>
      </c>
      <c r="D61" s="49"/>
      <c r="E61" s="49"/>
      <c r="G61" s="8">
        <f t="shared" si="17"/>
        <v>0</v>
      </c>
      <c r="H61" s="8">
        <f t="shared" si="18"/>
        <v>0</v>
      </c>
      <c r="I61" s="8">
        <f t="shared" si="20"/>
        <v>847</v>
      </c>
      <c r="J61" s="8">
        <f t="shared" si="21"/>
        <v>0</v>
      </c>
      <c r="K61" s="1" t="str">
        <f t="shared" si="19"/>
        <v/>
      </c>
      <c r="L61" s="8"/>
      <c r="M61" s="8">
        <f t="shared" si="22"/>
        <v>0</v>
      </c>
      <c r="N61" s="49"/>
      <c r="O61" s="8">
        <f t="shared" si="23"/>
        <v>0</v>
      </c>
      <c r="P61" s="32"/>
      <c r="Q61" s="33"/>
      <c r="R61" s="34"/>
      <c r="S61" s="8"/>
      <c r="T61" s="8"/>
      <c r="U61" s="8"/>
      <c r="V61" s="8"/>
      <c r="W61" s="8"/>
      <c r="X61" s="8"/>
      <c r="Y61" s="8"/>
    </row>
    <row r="62" spans="1:25" x14ac:dyDescent="0.45">
      <c r="A62" s="51" t="s">
        <v>39</v>
      </c>
      <c r="B62" s="48"/>
      <c r="C62" s="8" t="str">
        <f t="shared" si="16"/>
        <v/>
      </c>
      <c r="D62" s="17"/>
      <c r="E62" s="17"/>
      <c r="G62" s="8">
        <f t="shared" si="17"/>
        <v>0</v>
      </c>
      <c r="H62" s="8">
        <f t="shared" si="18"/>
        <v>0</v>
      </c>
      <c r="I62" s="8">
        <f t="shared" si="20"/>
        <v>847</v>
      </c>
      <c r="J62" s="8">
        <f t="shared" si="21"/>
        <v>0</v>
      </c>
      <c r="K62" s="1" t="str">
        <f t="shared" si="19"/>
        <v/>
      </c>
      <c r="L62" s="8"/>
      <c r="M62" s="8">
        <f t="shared" si="22"/>
        <v>0</v>
      </c>
      <c r="N62" s="49"/>
      <c r="O62" s="8">
        <f t="shared" si="23"/>
        <v>0</v>
      </c>
      <c r="P62" s="32"/>
      <c r="Q62" s="33"/>
      <c r="R62" s="34"/>
      <c r="S62" s="8"/>
      <c r="T62" s="8"/>
      <c r="U62" s="8"/>
      <c r="V62" s="8"/>
      <c r="W62" s="8"/>
      <c r="X62" s="8"/>
      <c r="Y62" s="8"/>
    </row>
    <row r="63" spans="1:25" x14ac:dyDescent="0.45">
      <c r="C63" s="8"/>
      <c r="D63" s="8"/>
      <c r="E63" s="8"/>
      <c r="G63" s="8"/>
      <c r="H63" s="8"/>
      <c r="I63" s="8"/>
      <c r="J63" s="8"/>
      <c r="K63" s="1"/>
      <c r="L63" s="8"/>
      <c r="M63" s="8"/>
      <c r="N63" s="8"/>
      <c r="O63" s="8"/>
      <c r="P63" s="8"/>
      <c r="Q63" s="8"/>
      <c r="R63" s="1"/>
      <c r="S63" s="8"/>
      <c r="T63" s="8"/>
      <c r="U63" s="8"/>
      <c r="V63" s="8"/>
      <c r="W63" s="8"/>
      <c r="X63" s="8"/>
      <c r="Y63" s="8"/>
    </row>
    <row r="64" spans="1:25" s="44" customFormat="1" x14ac:dyDescent="0.45">
      <c r="A64" s="40" t="s">
        <v>26</v>
      </c>
      <c r="B64" s="40"/>
      <c r="C64" s="41"/>
      <c r="D64" s="42">
        <f>SUBTOTAL(9,D51:D62)</f>
        <v>0</v>
      </c>
      <c r="E64" s="42">
        <f>SUBTOTAL(9,E51:E62)</f>
        <v>0</v>
      </c>
      <c r="F64" s="40"/>
      <c r="G64" s="41"/>
      <c r="H64" s="41"/>
      <c r="I64" s="41"/>
      <c r="J64" s="42">
        <f>SUBTOTAL(9,J51:J62)</f>
        <v>0</v>
      </c>
      <c r="K64" s="35" t="str">
        <f>IFERROR(ROUND(J64/E64,3),"")</f>
        <v/>
      </c>
      <c r="L64" s="41"/>
      <c r="M64" s="41"/>
      <c r="N64" s="41"/>
      <c r="O64" s="42">
        <f>SUBTOTAL(9,O51:O62)</f>
        <v>0</v>
      </c>
      <c r="P64" s="50"/>
      <c r="Q64" s="42">
        <f>IF($B$22="Oui",MAX(MIN(O64,$B$28-P64),0),0)</f>
        <v>0</v>
      </c>
      <c r="R64" s="42" t="str">
        <f>IFERROR(ROUND(Q64/E64,3),"")</f>
        <v/>
      </c>
      <c r="S64" s="43"/>
      <c r="T64" s="43"/>
      <c r="U64" s="43"/>
      <c r="V64" s="43"/>
      <c r="W64" s="43"/>
      <c r="X64" s="43"/>
    </row>
    <row r="65" spans="1:25" x14ac:dyDescent="0.45">
      <c r="C65" s="8"/>
      <c r="D65" s="8"/>
      <c r="E65" s="8"/>
      <c r="G65" s="8"/>
      <c r="H65" s="8"/>
      <c r="I65" s="8"/>
      <c r="J65" s="8"/>
      <c r="K65" s="1"/>
      <c r="L65" s="8"/>
      <c r="M65" s="8"/>
      <c r="N65" s="8"/>
      <c r="O65" s="8"/>
      <c r="P65" s="8"/>
      <c r="Q65" s="8"/>
      <c r="R65" s="1"/>
      <c r="S65" s="8"/>
      <c r="T65" s="8"/>
      <c r="U65" s="8"/>
      <c r="V65" s="8"/>
      <c r="W65" s="8"/>
      <c r="X65" s="8"/>
      <c r="Y65" s="8"/>
    </row>
    <row r="66" spans="1:25" x14ac:dyDescent="0.45">
      <c r="A66" s="51" t="s">
        <v>28</v>
      </c>
      <c r="B66" s="48"/>
      <c r="C66" s="8" t="str">
        <f t="shared" ref="C66:C77" si="28">IF(COUNTA(D66)&lt;1,"",ROUND(D66*52,2))</f>
        <v/>
      </c>
      <c r="D66" s="49"/>
      <c r="E66" s="49"/>
      <c r="G66" s="8">
        <f t="shared" ref="G66:G77" si="29">ROUND(0.75*D66,2)</f>
        <v>0</v>
      </c>
      <c r="H66" s="8">
        <f t="shared" ref="H66:H77" si="30">ROUND(0.75*E66,2)</f>
        <v>0</v>
      </c>
      <c r="I66" s="8">
        <f>$I$36</f>
        <v>847</v>
      </c>
      <c r="J66" s="8">
        <f>IF(AND($D$18="Oui",E66&gt;0),MAX(MIN(H66,I66),MIN(MIN(E66,I66),G66)),0)</f>
        <v>0</v>
      </c>
      <c r="K66" s="1" t="str">
        <f t="shared" ref="K66:K77" si="31">IFERROR(ROUND(J66/E66,3),"")</f>
        <v/>
      </c>
      <c r="L66" s="8"/>
      <c r="M66" s="8">
        <f>ROUND(E66*0.1,2)</f>
        <v>0</v>
      </c>
      <c r="N66" s="49"/>
      <c r="O66" s="8">
        <f>IF(J66&gt;0,0,MAX(MIN(M66,($B$27-N66)),0))</f>
        <v>0</v>
      </c>
      <c r="P66" s="32"/>
      <c r="Q66" s="33"/>
      <c r="R66" s="34"/>
      <c r="S66" s="8"/>
      <c r="T66" s="8"/>
      <c r="U66" s="8"/>
      <c r="V66" s="8"/>
      <c r="W66" s="8"/>
      <c r="X66" s="8"/>
      <c r="Y66" s="8"/>
    </row>
    <row r="67" spans="1:25" x14ac:dyDescent="0.45">
      <c r="A67" s="51" t="s">
        <v>29</v>
      </c>
      <c r="B67" s="48"/>
      <c r="C67" s="8" t="str">
        <f t="shared" si="28"/>
        <v/>
      </c>
      <c r="D67" s="49"/>
      <c r="E67" s="49"/>
      <c r="G67" s="8">
        <f t="shared" si="29"/>
        <v>0</v>
      </c>
      <c r="H67" s="8">
        <f t="shared" si="30"/>
        <v>0</v>
      </c>
      <c r="I67" s="8">
        <f t="shared" ref="I67:I77" si="32">$I$36</f>
        <v>847</v>
      </c>
      <c r="J67" s="8">
        <f t="shared" ref="J67:J77" si="33">IF(AND($D$18="Oui",E67&gt;0),MAX(MIN(H67,I67),MIN(MIN(E67,I67),G67)),0)</f>
        <v>0</v>
      </c>
      <c r="K67" s="1" t="str">
        <f t="shared" si="31"/>
        <v/>
      </c>
      <c r="L67" s="8"/>
      <c r="M67" s="8">
        <f t="shared" ref="M67:M77" si="34">ROUND(E67*0.1,2)</f>
        <v>0</v>
      </c>
      <c r="N67" s="49"/>
      <c r="O67" s="8">
        <f t="shared" ref="O67:O77" si="35">IF(J67&gt;0,0,MAX(MIN(M67,($B$27-N67)),0))</f>
        <v>0</v>
      </c>
      <c r="P67" s="32"/>
      <c r="Q67" s="33"/>
      <c r="R67" s="34"/>
      <c r="S67" s="8"/>
      <c r="T67" s="8"/>
      <c r="U67" s="8"/>
      <c r="V67" s="8"/>
      <c r="W67" s="8"/>
      <c r="X67" s="8"/>
      <c r="Y67" s="8"/>
    </row>
    <row r="68" spans="1:25" x14ac:dyDescent="0.45">
      <c r="A68" s="51" t="s">
        <v>30</v>
      </c>
      <c r="B68" s="48"/>
      <c r="C68" s="8" t="str">
        <f t="shared" si="28"/>
        <v/>
      </c>
      <c r="D68" s="49"/>
      <c r="E68" s="49"/>
      <c r="G68" s="8">
        <f t="shared" si="29"/>
        <v>0</v>
      </c>
      <c r="H68" s="8">
        <f t="shared" si="30"/>
        <v>0</v>
      </c>
      <c r="I68" s="8">
        <f t="shared" si="32"/>
        <v>847</v>
      </c>
      <c r="J68" s="8">
        <f t="shared" si="33"/>
        <v>0</v>
      </c>
      <c r="K68" s="1" t="str">
        <f t="shared" si="31"/>
        <v/>
      </c>
      <c r="L68" s="8"/>
      <c r="M68" s="8">
        <f t="shared" si="34"/>
        <v>0</v>
      </c>
      <c r="N68" s="49"/>
      <c r="O68" s="8">
        <f t="shared" si="35"/>
        <v>0</v>
      </c>
      <c r="P68" s="32"/>
      <c r="Q68" s="33"/>
      <c r="R68" s="34"/>
      <c r="S68" s="8"/>
      <c r="T68" s="8"/>
      <c r="U68" s="8"/>
      <c r="V68" s="8"/>
      <c r="W68" s="8"/>
      <c r="X68" s="8"/>
      <c r="Y68" s="8"/>
    </row>
    <row r="69" spans="1:25" x14ac:dyDescent="0.45">
      <c r="A69" s="51" t="s">
        <v>31</v>
      </c>
      <c r="B69" s="48"/>
      <c r="C69" s="8" t="str">
        <f t="shared" si="28"/>
        <v/>
      </c>
      <c r="D69" s="49"/>
      <c r="E69" s="49"/>
      <c r="G69" s="8">
        <f t="shared" si="29"/>
        <v>0</v>
      </c>
      <c r="H69" s="8">
        <f t="shared" si="30"/>
        <v>0</v>
      </c>
      <c r="I69" s="8">
        <f t="shared" si="32"/>
        <v>847</v>
      </c>
      <c r="J69" s="8">
        <f t="shared" si="33"/>
        <v>0</v>
      </c>
      <c r="K69" s="1" t="str">
        <f t="shared" si="31"/>
        <v/>
      </c>
      <c r="L69" s="8"/>
      <c r="M69" s="8">
        <f t="shared" si="34"/>
        <v>0</v>
      </c>
      <c r="N69" s="49"/>
      <c r="O69" s="8">
        <f t="shared" si="35"/>
        <v>0</v>
      </c>
      <c r="P69" s="32"/>
      <c r="Q69" s="33"/>
      <c r="R69" s="34"/>
      <c r="S69" s="8"/>
      <c r="T69" s="8"/>
      <c r="U69" s="8"/>
      <c r="V69" s="8"/>
      <c r="W69" s="8"/>
      <c r="X69" s="8"/>
      <c r="Y69" s="8"/>
    </row>
    <row r="70" spans="1:25" x14ac:dyDescent="0.45">
      <c r="A70" s="51" t="s">
        <v>33</v>
      </c>
      <c r="B70" s="48"/>
      <c r="C70" s="8" t="str">
        <f t="shared" si="28"/>
        <v/>
      </c>
      <c r="D70" s="49"/>
      <c r="E70" s="49"/>
      <c r="G70" s="8">
        <f t="shared" si="29"/>
        <v>0</v>
      </c>
      <c r="H70" s="8">
        <f t="shared" si="30"/>
        <v>0</v>
      </c>
      <c r="I70" s="8">
        <f t="shared" si="32"/>
        <v>847</v>
      </c>
      <c r="J70" s="8">
        <f t="shared" si="33"/>
        <v>0</v>
      </c>
      <c r="K70" s="1" t="str">
        <f t="shared" si="31"/>
        <v/>
      </c>
      <c r="L70" s="8"/>
      <c r="M70" s="8">
        <f t="shared" si="34"/>
        <v>0</v>
      </c>
      <c r="N70" s="49"/>
      <c r="O70" s="8">
        <f t="shared" si="35"/>
        <v>0</v>
      </c>
      <c r="P70" s="32"/>
      <c r="Q70" s="33"/>
      <c r="R70" s="34"/>
      <c r="S70" s="8"/>
      <c r="T70" s="8"/>
      <c r="U70" s="8"/>
      <c r="V70" s="8"/>
      <c r="W70" s="8"/>
      <c r="X70" s="8"/>
      <c r="Y70" s="8"/>
    </row>
    <row r="71" spans="1:25" x14ac:dyDescent="0.45">
      <c r="A71" s="51" t="s">
        <v>32</v>
      </c>
      <c r="B71" s="48"/>
      <c r="C71" s="8" t="str">
        <f t="shared" si="28"/>
        <v/>
      </c>
      <c r="D71" s="49"/>
      <c r="E71" s="49"/>
      <c r="G71" s="8">
        <f t="shared" si="29"/>
        <v>0</v>
      </c>
      <c r="H71" s="8">
        <f t="shared" si="30"/>
        <v>0</v>
      </c>
      <c r="I71" s="8">
        <f t="shared" si="32"/>
        <v>847</v>
      </c>
      <c r="J71" s="8">
        <f t="shared" si="33"/>
        <v>0</v>
      </c>
      <c r="K71" s="1" t="str">
        <f t="shared" si="31"/>
        <v/>
      </c>
      <c r="L71" s="8"/>
      <c r="M71" s="8">
        <f t="shared" si="34"/>
        <v>0</v>
      </c>
      <c r="N71" s="49"/>
      <c r="O71" s="8">
        <f t="shared" si="35"/>
        <v>0</v>
      </c>
      <c r="P71" s="32"/>
      <c r="Q71" s="33"/>
      <c r="R71" s="34"/>
      <c r="S71" s="8"/>
      <c r="T71" s="8"/>
      <c r="U71" s="8"/>
      <c r="V71" s="8"/>
      <c r="W71" s="8"/>
      <c r="X71" s="8"/>
      <c r="Y71" s="8"/>
    </row>
    <row r="72" spans="1:25" x14ac:dyDescent="0.45">
      <c r="A72" s="51" t="s">
        <v>34</v>
      </c>
      <c r="B72" s="48"/>
      <c r="C72" s="8" t="str">
        <f t="shared" si="28"/>
        <v/>
      </c>
      <c r="D72" s="49"/>
      <c r="E72" s="49"/>
      <c r="G72" s="8">
        <f t="shared" si="29"/>
        <v>0</v>
      </c>
      <c r="H72" s="8">
        <f t="shared" si="30"/>
        <v>0</v>
      </c>
      <c r="I72" s="8">
        <f t="shared" si="32"/>
        <v>847</v>
      </c>
      <c r="J72" s="8">
        <f t="shared" si="33"/>
        <v>0</v>
      </c>
      <c r="K72" s="1" t="str">
        <f t="shared" si="31"/>
        <v/>
      </c>
      <c r="L72" s="8"/>
      <c r="M72" s="8">
        <f t="shared" si="34"/>
        <v>0</v>
      </c>
      <c r="N72" s="49"/>
      <c r="O72" s="8">
        <f t="shared" si="35"/>
        <v>0</v>
      </c>
      <c r="P72" s="32"/>
      <c r="Q72" s="33"/>
      <c r="R72" s="34"/>
      <c r="S72" s="8"/>
      <c r="T72" s="8"/>
      <c r="U72" s="8"/>
      <c r="V72" s="8"/>
      <c r="W72" s="8"/>
      <c r="X72" s="8"/>
      <c r="Y72" s="8"/>
    </row>
    <row r="73" spans="1:25" x14ac:dyDescent="0.45">
      <c r="A73" s="51" t="s">
        <v>35</v>
      </c>
      <c r="B73" s="48"/>
      <c r="C73" s="8" t="str">
        <f t="shared" si="28"/>
        <v/>
      </c>
      <c r="D73" s="49"/>
      <c r="E73" s="49"/>
      <c r="G73" s="8">
        <f t="shared" si="29"/>
        <v>0</v>
      </c>
      <c r="H73" s="8">
        <f t="shared" si="30"/>
        <v>0</v>
      </c>
      <c r="I73" s="8">
        <f t="shared" si="32"/>
        <v>847</v>
      </c>
      <c r="J73" s="8">
        <f t="shared" si="33"/>
        <v>0</v>
      </c>
      <c r="K73" s="1" t="str">
        <f t="shared" si="31"/>
        <v/>
      </c>
      <c r="L73" s="8"/>
      <c r="M73" s="8">
        <f t="shared" si="34"/>
        <v>0</v>
      </c>
      <c r="N73" s="49"/>
      <c r="O73" s="8">
        <f t="shared" si="35"/>
        <v>0</v>
      </c>
      <c r="P73" s="32"/>
      <c r="Q73" s="33"/>
      <c r="R73" s="34"/>
      <c r="S73" s="8"/>
      <c r="T73" s="8"/>
      <c r="U73" s="8"/>
      <c r="V73" s="8"/>
      <c r="W73" s="8"/>
      <c r="X73" s="8"/>
      <c r="Y73" s="8"/>
    </row>
    <row r="74" spans="1:25" x14ac:dyDescent="0.45">
      <c r="A74" s="51" t="s">
        <v>36</v>
      </c>
      <c r="B74" s="48"/>
      <c r="C74" s="8" t="str">
        <f t="shared" si="28"/>
        <v/>
      </c>
      <c r="D74" s="49"/>
      <c r="E74" s="49"/>
      <c r="G74" s="8">
        <f t="shared" ref="G74:G76" si="36">ROUND(0.75*D74,2)</f>
        <v>0</v>
      </c>
      <c r="H74" s="8">
        <f t="shared" ref="H74:H76" si="37">ROUND(0.75*E74,2)</f>
        <v>0</v>
      </c>
      <c r="I74" s="8">
        <f t="shared" si="32"/>
        <v>847</v>
      </c>
      <c r="J74" s="8">
        <f t="shared" si="33"/>
        <v>0</v>
      </c>
      <c r="K74" s="1" t="str">
        <f t="shared" ref="K74:K76" si="38">IFERROR(ROUND(J74/E74,3),"")</f>
        <v/>
      </c>
      <c r="L74" s="8"/>
      <c r="M74" s="8">
        <f t="shared" ref="M74:M76" si="39">ROUND(E74*0.1,2)</f>
        <v>0</v>
      </c>
      <c r="N74" s="49"/>
      <c r="O74" s="8">
        <f t="shared" si="35"/>
        <v>0</v>
      </c>
      <c r="P74" s="32"/>
      <c r="Q74" s="33"/>
      <c r="R74" s="34"/>
      <c r="S74" s="8"/>
      <c r="T74" s="8"/>
      <c r="U74" s="8"/>
      <c r="V74" s="8"/>
      <c r="W74" s="8"/>
      <c r="X74" s="8"/>
      <c r="Y74" s="8"/>
    </row>
    <row r="75" spans="1:25" x14ac:dyDescent="0.45">
      <c r="A75" s="51" t="s">
        <v>37</v>
      </c>
      <c r="B75" s="48"/>
      <c r="C75" s="8" t="str">
        <f t="shared" si="28"/>
        <v/>
      </c>
      <c r="D75" s="49"/>
      <c r="E75" s="49"/>
      <c r="G75" s="8">
        <f t="shared" si="36"/>
        <v>0</v>
      </c>
      <c r="H75" s="8">
        <f t="shared" si="37"/>
        <v>0</v>
      </c>
      <c r="I75" s="8">
        <f t="shared" si="32"/>
        <v>847</v>
      </c>
      <c r="J75" s="8">
        <f t="shared" si="33"/>
        <v>0</v>
      </c>
      <c r="K75" s="1" t="str">
        <f t="shared" si="38"/>
        <v/>
      </c>
      <c r="L75" s="8"/>
      <c r="M75" s="8">
        <f t="shared" si="39"/>
        <v>0</v>
      </c>
      <c r="N75" s="49"/>
      <c r="O75" s="8">
        <f t="shared" si="35"/>
        <v>0</v>
      </c>
      <c r="P75" s="32"/>
      <c r="Q75" s="33"/>
      <c r="R75" s="34"/>
      <c r="S75" s="8"/>
      <c r="T75" s="8"/>
      <c r="U75" s="8"/>
      <c r="V75" s="8"/>
      <c r="W75" s="8"/>
      <c r="X75" s="8"/>
      <c r="Y75" s="8"/>
    </row>
    <row r="76" spans="1:25" x14ac:dyDescent="0.45">
      <c r="A76" s="51" t="s">
        <v>38</v>
      </c>
      <c r="B76" s="48"/>
      <c r="C76" s="8" t="str">
        <f t="shared" si="28"/>
        <v/>
      </c>
      <c r="D76" s="49"/>
      <c r="E76" s="49"/>
      <c r="G76" s="8">
        <f t="shared" si="36"/>
        <v>0</v>
      </c>
      <c r="H76" s="8">
        <f t="shared" si="37"/>
        <v>0</v>
      </c>
      <c r="I76" s="8">
        <f t="shared" si="32"/>
        <v>847</v>
      </c>
      <c r="J76" s="8">
        <f t="shared" si="33"/>
        <v>0</v>
      </c>
      <c r="K76" s="1" t="str">
        <f t="shared" si="38"/>
        <v/>
      </c>
      <c r="L76" s="8"/>
      <c r="M76" s="8">
        <f t="shared" si="39"/>
        <v>0</v>
      </c>
      <c r="N76" s="49"/>
      <c r="O76" s="8">
        <f t="shared" si="35"/>
        <v>0</v>
      </c>
      <c r="P76" s="32"/>
      <c r="Q76" s="33"/>
      <c r="R76" s="34"/>
      <c r="S76" s="8"/>
      <c r="T76" s="8"/>
      <c r="U76" s="8"/>
      <c r="V76" s="8"/>
      <c r="W76" s="8"/>
      <c r="X76" s="8"/>
      <c r="Y76" s="8"/>
    </row>
    <row r="77" spans="1:25" x14ac:dyDescent="0.45">
      <c r="A77" s="51" t="s">
        <v>39</v>
      </c>
      <c r="B77" s="48"/>
      <c r="C77" s="8" t="str">
        <f t="shared" si="28"/>
        <v/>
      </c>
      <c r="D77" s="49"/>
      <c r="E77" s="49"/>
      <c r="G77" s="8">
        <f t="shared" si="29"/>
        <v>0</v>
      </c>
      <c r="H77" s="8">
        <f t="shared" si="30"/>
        <v>0</v>
      </c>
      <c r="I77" s="8">
        <f t="shared" si="32"/>
        <v>847</v>
      </c>
      <c r="J77" s="8">
        <f t="shared" si="33"/>
        <v>0</v>
      </c>
      <c r="K77" s="1" t="str">
        <f t="shared" si="31"/>
        <v/>
      </c>
      <c r="L77" s="8"/>
      <c r="M77" s="8">
        <f t="shared" si="34"/>
        <v>0</v>
      </c>
      <c r="N77" s="49"/>
      <c r="O77" s="8">
        <f t="shared" si="35"/>
        <v>0</v>
      </c>
      <c r="P77" s="32"/>
      <c r="Q77" s="33"/>
      <c r="R77" s="34"/>
      <c r="S77" s="8"/>
      <c r="T77" s="8"/>
      <c r="U77" s="8"/>
      <c r="V77" s="8"/>
      <c r="W77" s="8"/>
      <c r="X77" s="8"/>
      <c r="Y77" s="8"/>
    </row>
    <row r="78" spans="1:25" x14ac:dyDescent="0.45">
      <c r="C78" s="8"/>
      <c r="D78" s="8"/>
      <c r="E78" s="8"/>
      <c r="G78" s="8"/>
      <c r="H78" s="8"/>
      <c r="I78" s="8"/>
      <c r="J78" s="8"/>
      <c r="K78" s="1"/>
      <c r="L78" s="8"/>
      <c r="M78" s="8"/>
      <c r="N78" s="8"/>
      <c r="O78" s="8"/>
      <c r="P78" s="8"/>
      <c r="Q78" s="8"/>
      <c r="R78" s="1"/>
      <c r="S78" s="8"/>
      <c r="T78" s="8"/>
      <c r="U78" s="8"/>
      <c r="V78" s="8"/>
      <c r="W78" s="8"/>
      <c r="X78" s="8"/>
      <c r="Y78" s="8"/>
    </row>
    <row r="79" spans="1:25" s="44" customFormat="1" x14ac:dyDescent="0.45">
      <c r="A79" s="40" t="s">
        <v>27</v>
      </c>
      <c r="B79" s="40"/>
      <c r="C79" s="41"/>
      <c r="D79" s="42">
        <f>SUBTOTAL(9,D66:D77)</f>
        <v>0</v>
      </c>
      <c r="E79" s="42">
        <f>SUBTOTAL(9,E66:E77)</f>
        <v>0</v>
      </c>
      <c r="F79" s="40"/>
      <c r="G79" s="41"/>
      <c r="H79" s="41"/>
      <c r="I79" s="41"/>
      <c r="J79" s="42">
        <f>SUBTOTAL(9,J66:J77)</f>
        <v>0</v>
      </c>
      <c r="K79" s="35" t="str">
        <f>IFERROR(ROUND(J79/E79,3),"")</f>
        <v/>
      </c>
      <c r="L79" s="41"/>
      <c r="M79" s="41"/>
      <c r="N79" s="41"/>
      <c r="O79" s="42">
        <f>SUBTOTAL(9,O66:O77)</f>
        <v>0</v>
      </c>
      <c r="P79" s="50"/>
      <c r="Q79" s="42">
        <f>IF($B$22="Oui",MAX(MIN(O79,$B$28-P79),0),0)</f>
        <v>0</v>
      </c>
      <c r="R79" s="42" t="str">
        <f>IFERROR(ROUND(Q79/E79,3),"")</f>
        <v/>
      </c>
      <c r="S79" s="43"/>
      <c r="T79" s="43"/>
      <c r="U79" s="43"/>
      <c r="V79" s="43"/>
      <c r="W79" s="43"/>
      <c r="X79" s="43"/>
    </row>
    <row r="80" spans="1:25" x14ac:dyDescent="0.45">
      <c r="C80" s="8"/>
      <c r="D80" s="8"/>
      <c r="E80" s="8"/>
      <c r="G80" s="8"/>
      <c r="H80" s="8"/>
      <c r="I80" s="8"/>
      <c r="J80" s="8"/>
      <c r="K80" s="1"/>
      <c r="L80" s="8"/>
      <c r="M80" s="8"/>
      <c r="N80" s="8"/>
      <c r="O80" s="8"/>
      <c r="P80" s="8"/>
      <c r="Q80" s="8"/>
      <c r="R80" s="1"/>
      <c r="S80" s="8"/>
      <c r="T80" s="8"/>
      <c r="U80" s="8"/>
      <c r="V80" s="8"/>
      <c r="W80" s="8"/>
      <c r="X80" s="8"/>
      <c r="Y80" s="8"/>
    </row>
    <row r="81" spans="2:26" x14ac:dyDescent="0.45">
      <c r="B81" s="8"/>
      <c r="C81" s="8"/>
      <c r="D81" s="8"/>
      <c r="E81" s="8"/>
      <c r="G81" s="8"/>
      <c r="H81" s="8"/>
      <c r="I81" s="8"/>
      <c r="J81" s="8"/>
      <c r="K81" s="8"/>
      <c r="L81" s="8"/>
      <c r="M81" s="8"/>
      <c r="N81" s="8"/>
      <c r="O81" s="8"/>
      <c r="P81" s="8"/>
      <c r="Q81" s="8"/>
      <c r="R81" s="8"/>
      <c r="S81" s="8"/>
      <c r="T81" s="8"/>
      <c r="U81" s="8"/>
      <c r="V81" s="8"/>
      <c r="W81" s="8"/>
      <c r="X81" s="8"/>
      <c r="Y81" s="8"/>
    </row>
    <row r="82" spans="2:26" x14ac:dyDescent="0.45">
      <c r="B82" s="8"/>
      <c r="C82" s="8"/>
      <c r="D82" s="8"/>
      <c r="E82" s="8"/>
      <c r="G82" s="8"/>
      <c r="H82" s="8"/>
      <c r="I82" s="8"/>
      <c r="J82" s="8"/>
      <c r="K82" s="8"/>
      <c r="L82" s="8"/>
      <c r="M82" s="8"/>
      <c r="N82" s="8"/>
      <c r="O82" s="8"/>
      <c r="P82" s="8"/>
      <c r="Q82" s="8"/>
      <c r="R82" s="8"/>
      <c r="S82" s="8"/>
      <c r="T82" s="8"/>
      <c r="U82" s="8"/>
      <c r="V82" s="8"/>
      <c r="W82" s="8"/>
      <c r="X82" s="8"/>
      <c r="Y82" s="8"/>
    </row>
    <row r="83" spans="2:26" x14ac:dyDescent="0.45">
      <c r="B83" s="8"/>
      <c r="C83" s="8"/>
      <c r="D83" s="8"/>
      <c r="E83" s="8"/>
      <c r="G83" s="8"/>
      <c r="H83" s="8"/>
      <c r="I83" s="8"/>
      <c r="J83" s="8"/>
      <c r="K83" s="8"/>
      <c r="L83" s="8"/>
      <c r="M83" s="8"/>
      <c r="N83" s="8"/>
      <c r="O83" s="8"/>
      <c r="P83" s="8"/>
      <c r="Q83" s="8"/>
      <c r="R83" s="8"/>
      <c r="S83" s="8"/>
      <c r="T83" s="8"/>
      <c r="U83" s="8"/>
      <c r="V83" s="8"/>
      <c r="W83" s="8"/>
      <c r="X83" s="8"/>
      <c r="Y83" s="8"/>
    </row>
    <row r="84" spans="2:26" x14ac:dyDescent="0.45">
      <c r="B84" s="8"/>
      <c r="C84" s="8"/>
      <c r="D84" s="8"/>
      <c r="E84" s="8"/>
      <c r="G84" s="8"/>
      <c r="H84" s="8"/>
      <c r="I84" s="8"/>
      <c r="J84" s="8"/>
      <c r="K84" s="8"/>
      <c r="L84" s="8"/>
      <c r="M84" s="8"/>
      <c r="N84" s="8"/>
      <c r="O84" s="8"/>
      <c r="P84" s="8"/>
      <c r="Q84" s="8"/>
      <c r="R84" s="8"/>
      <c r="S84" s="8"/>
      <c r="T84" s="8"/>
      <c r="U84" s="8"/>
      <c r="V84" s="8"/>
      <c r="W84" s="8"/>
      <c r="X84" s="8"/>
      <c r="Y84" s="8"/>
      <c r="Z84" s="8"/>
    </row>
    <row r="85" spans="2:26" x14ac:dyDescent="0.45">
      <c r="B85" s="8"/>
      <c r="C85" s="8"/>
      <c r="D85" s="8"/>
      <c r="E85" s="8"/>
      <c r="G85" s="8"/>
      <c r="H85" s="8"/>
      <c r="I85" s="8"/>
      <c r="J85" s="8"/>
      <c r="K85" s="8"/>
      <c r="L85" s="8"/>
      <c r="M85" s="8"/>
      <c r="N85" s="8"/>
      <c r="O85" s="8"/>
      <c r="P85" s="8"/>
      <c r="Q85" s="8"/>
      <c r="R85" s="8"/>
      <c r="S85" s="8"/>
      <c r="T85" s="8"/>
      <c r="U85" s="8"/>
      <c r="V85" s="8"/>
      <c r="W85" s="8"/>
      <c r="X85" s="8"/>
      <c r="Y85" s="8"/>
      <c r="Z85" s="8"/>
    </row>
  </sheetData>
  <sheetProtection sheet="1" objects="1" scenarios="1" formatCells="0" formatColumns="0" formatRows="0" insertColumns="0" insertRows="0" insertHyperlinks="0" deleteRows="0"/>
  <mergeCells count="2">
    <mergeCell ref="A1:E2"/>
    <mergeCell ref="G2:R5"/>
  </mergeCells>
  <phoneticPr fontId="4" type="noConversion"/>
  <conditionalFormatting sqref="B18:E18">
    <cfRule type="containsText" dxfId="3" priority="4" operator="containsText" text="Oui">
      <formula>NOT(ISERROR(SEARCH("Oui",B18)))</formula>
    </cfRule>
    <cfRule type="containsText" dxfId="2" priority="5" operator="containsText" text="Non">
      <formula>NOT(ISERROR(SEARCH("Non",B18)))</formula>
    </cfRule>
  </conditionalFormatting>
  <conditionalFormatting sqref="C85:C395">
    <cfRule type="containsBlanks" dxfId="1" priority="7">
      <formula>LEN(TRIM(C85))=0</formula>
    </cfRule>
    <cfRule type="cellIs" dxfId="0" priority="8" operator="notBetween">
      <formula>$B$9</formula>
      <formula>#REF!</formula>
    </cfRule>
  </conditionalFormatting>
  <dataValidations count="2">
    <dataValidation type="list" allowBlank="1" showInputMessage="1" showErrorMessage="1" sqref="B22" xr:uid="{F33E2F0F-0FDB-4D41-83D0-AA8DCBB998C7}">
      <formula1>"Oui,Non"</formula1>
    </dataValidation>
    <dataValidation showInputMessage="1" showErrorMessage="1" sqref="E36:E48 E51:E62 E66:E77" xr:uid="{E9045F7B-7BE9-45AC-9144-B8D7C04EC52D}"/>
  </dataValidations>
  <pageMargins left="0.7" right="0.7" top="0.75" bottom="0.75" header="0.3" footer="0.3"/>
  <pageSetup paperSize="5" scale="65" fitToHeight="0" orientation="landscape"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Outil et référence" ma:contentTypeID="0x0101002983E70ACA311F4DA0471E1516FB7C5500E8B38CA3CE9EEA41AD400B0B02C102D5" ma:contentTypeVersion="19" ma:contentTypeDescription="Crée un document." ma:contentTypeScope="" ma:versionID="5a636c65f79249df6bc533e9dc3c9bdc">
  <xsd:schema xmlns:xsd="http://www.w3.org/2001/XMLSchema" xmlns:xs="http://www.w3.org/2001/XMLSchema" xmlns:p="http://schemas.microsoft.com/office/2006/metadata/properties" xmlns:ns2="133ee952-6c82-4967-a94f-1c5d2cd32b9b" xmlns:ns3="61ee0733-77f0-4cfe-b695-dfee5403e26f" xmlns:ns4="9f54d5b6-b92c-4ed3-bb1c-cc3f45841149" targetNamespace="http://schemas.microsoft.com/office/2006/metadata/properties" ma:root="true" ma:fieldsID="ba2d86ed4c9e950dffcca6d1a11e9053" ns2:_="" ns3:_="" ns4:_="">
    <xsd:import namespace="133ee952-6c82-4967-a94f-1c5d2cd32b9b"/>
    <xsd:import namespace="61ee0733-77f0-4cfe-b695-dfee5403e26f"/>
    <xsd:import namespace="9f54d5b6-b92c-4ed3-bb1c-cc3f45841149"/>
    <xsd:element name="properties">
      <xsd:complexType>
        <xsd:sequence>
          <xsd:element name="documentManagement">
            <xsd:complexType>
              <xsd:all>
                <xsd:element ref="ns3:Annee" minOccurs="0"/>
                <xsd:element ref="ns3:DatePublication" minOccurs="0"/>
                <xsd:element ref="ns2:TaxCatchAllLabel" minOccurs="0"/>
                <xsd:element ref="ns3:na9a58ce989f45db8c8713a683303cca" minOccurs="0"/>
                <xsd:element ref="ns3:e8e4c8990a1344719e513d21a28c210d" minOccurs="0"/>
                <xsd:element ref="ns3:a9199011b73f41a0b9140c40784a0690" minOccurs="0"/>
                <xsd:element ref="ns2:TaxCatchAll" minOccurs="0"/>
                <xsd:element ref="ns3:o758a48fd3dc4daea57602ea04a1b339" minOccurs="0"/>
                <xsd:element ref="ns3:lcfacdb97c094e2fbfb52341095caeba" minOccurs="0"/>
                <xsd:element ref="ns3:k28097794ccb4478a46473623d693ebb" minOccurs="0"/>
                <xsd:element ref="ns3:a1949d5335f4412db3b29a504ee04d43" minOccurs="0"/>
                <xsd:element ref="ns2:SharedWithUsers" minOccurs="0"/>
                <xsd:element ref="ns2:SharedWithDetails" minOccurs="0"/>
                <xsd:element ref="ns4: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33ee952-6c82-4967-a94f-1c5d2cd32b9b" elementFormDefault="qualified">
    <xsd:import namespace="http://schemas.microsoft.com/office/2006/documentManagement/types"/>
    <xsd:import namespace="http://schemas.microsoft.com/office/infopath/2007/PartnerControls"/>
    <xsd:element name="TaxCatchAllLabel" ma:index="8" nillable="true" ma:displayName="Taxonomy Catch All Column1" ma:hidden="true" ma:list="{5dd7126e-07cc-4d3e-8977-d74cea3c0ee1}" ma:internalName="TaxCatchAllLabel" ma:readOnly="true" ma:showField="CatchAllDataLabel" ma:web="133ee952-6c82-4967-a94f-1c5d2cd32b9b">
      <xsd:complexType>
        <xsd:complexContent>
          <xsd:extension base="dms:MultiChoiceLookup">
            <xsd:sequence>
              <xsd:element name="Value" type="dms:Lookup" maxOccurs="unbounded" minOccurs="0" nillable="true"/>
            </xsd:sequence>
          </xsd:extension>
        </xsd:complexContent>
      </xsd:complexType>
    </xsd:element>
    <xsd:element name="TaxCatchAll" ma:index="17" nillable="true" ma:displayName="Taxonomy Catch All Column" ma:hidden="true" ma:list="{5dd7126e-07cc-4d3e-8977-d74cea3c0ee1}" ma:internalName="TaxCatchAll" ma:showField="CatchAllData" ma:web="133ee952-6c82-4967-a94f-1c5d2cd32b9b">
      <xsd:complexType>
        <xsd:complexContent>
          <xsd:extension base="dms:MultiChoiceLookup">
            <xsd:sequence>
              <xsd:element name="Value" type="dms:Lookup" maxOccurs="unbounded" minOccurs="0" nillable="true"/>
            </xsd:sequence>
          </xsd:extension>
        </xsd:complexContent>
      </xsd:complexType>
    </xsd:element>
    <xsd:element name="SharedWithUsers" ma:index="26"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7" nillable="true" ma:displayName="Partagé avec dé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1ee0733-77f0-4cfe-b695-dfee5403e26f" elementFormDefault="qualified">
    <xsd:import namespace="http://schemas.microsoft.com/office/2006/documentManagement/types"/>
    <xsd:import namespace="http://schemas.microsoft.com/office/infopath/2007/PartnerControls"/>
    <xsd:element name="Annee" ma:index="5" nillable="true" ma:displayName="Année" ma:internalName="Annee">
      <xsd:simpleType>
        <xsd:restriction base="dms:Text">
          <xsd:maxLength value="10"/>
        </xsd:restriction>
      </xsd:simpleType>
    </xsd:element>
    <xsd:element name="DatePublication" ma:index="6" nillable="true" ma:displayName="Date de publication" ma:format="DateOnly" ma:internalName="DatePublication">
      <xsd:simpleType>
        <xsd:restriction base="dms:DateTime"/>
      </xsd:simpleType>
    </xsd:element>
    <xsd:element name="na9a58ce989f45db8c8713a683303cca" ma:index="10" nillable="true" ma:taxonomy="true" ma:internalName="na9a58ce989f45db8c8713a683303cca" ma:taxonomyFieldName="ChampFiscal" ma:displayName="Champ fiscal" ma:default="" ma:fieldId="{7a9a58ce-989f-45db-8c87-13a683303cca}" ma:sspId="b436e29e-2c4f-4987-b9f0-0ddbfa30b7d0" ma:termSetId="98f002b5-fdb0-452c-a952-0ea8fe532f51" ma:anchorId="00000000-0000-0000-0000-000000000000" ma:open="false" ma:isKeyword="false">
      <xsd:complexType>
        <xsd:sequence>
          <xsd:element ref="pc:Terms" minOccurs="0" maxOccurs="1"/>
        </xsd:sequence>
      </xsd:complexType>
    </xsd:element>
    <xsd:element name="e8e4c8990a1344719e513d21a28c210d" ma:index="12" nillable="true" ma:taxonomy="true" ma:internalName="e8e4c8990a1344719e513d21a28c210d" ma:taxonomyFieldName="Juridiction" ma:displayName="Juridiction" ma:default="" ma:fieldId="{e8e4c899-0a13-4471-9e51-3d21a28c210d}" ma:sspId="b436e29e-2c4f-4987-b9f0-0ddbfa30b7d0" ma:termSetId="7b4723cc-bea2-4aa7-921f-2fab2702b295" ma:anchorId="00000000-0000-0000-0000-000000000000" ma:open="false" ma:isKeyword="false">
      <xsd:complexType>
        <xsd:sequence>
          <xsd:element ref="pc:Terms" minOccurs="0" maxOccurs="1"/>
        </xsd:sequence>
      </xsd:complexType>
    </xsd:element>
    <xsd:element name="a9199011b73f41a0b9140c40784a0690" ma:index="16" nillable="true" ma:taxonomy="true" ma:internalName="a9199011b73f41a0b9140c40784a0690" ma:taxonomyFieldName="Langue" ma:displayName="Langue" ma:default="1;#Français|31c42919-014b-4cea-8c2b-9fe1cc8191ec" ma:fieldId="{a9199011-b73f-41a0-b914-0c40784a0690}" ma:sspId="b436e29e-2c4f-4987-b9f0-0ddbfa30b7d0" ma:termSetId="48f5fb1d-0af6-4ad4-b6e9-6efa15dc84b4" ma:anchorId="00000000-0000-0000-0000-000000000000" ma:open="false" ma:isKeyword="false">
      <xsd:complexType>
        <xsd:sequence>
          <xsd:element ref="pc:Terms" minOccurs="0" maxOccurs="1"/>
        </xsd:sequence>
      </xsd:complexType>
    </xsd:element>
    <xsd:element name="o758a48fd3dc4daea57602ea04a1b339" ma:index="18" nillable="true" ma:taxonomy="true" ma:internalName="o758a48fd3dc4daea57602ea04a1b339" ma:taxonomyFieldName="Sujet" ma:displayName="Sujet" ma:default="" ma:fieldId="{8758a48f-d3dc-4dae-a576-02ea04a1b339}" ma:sspId="b436e29e-2c4f-4987-b9f0-0ddbfa30b7d0" ma:termSetId="f9a96ea0-42d2-47d1-999d-8d543eb6b4d4" ma:anchorId="c2860bdc-5ddd-4f66-b80c-bd9b694d4589" ma:open="true" ma:isKeyword="false">
      <xsd:complexType>
        <xsd:sequence>
          <xsd:element ref="pc:Terms" minOccurs="0" maxOccurs="1"/>
        </xsd:sequence>
      </xsd:complexType>
    </xsd:element>
    <xsd:element name="lcfacdb97c094e2fbfb52341095caeba" ma:index="20" nillable="true" ma:taxonomy="true" ma:internalName="lcfacdb97c094e2fbfb52341095caeba" ma:taxonomyFieldName="TypeDocumentFiscalite" ma:displayName="Type de document fiscal" ma:default="" ma:fieldId="{5cfacdb9-7c09-4e2f-bfb5-2341095caeba}" ma:sspId="b436e29e-2c4f-4987-b9f0-0ddbfa30b7d0" ma:termSetId="9a814025-daa7-49b5-837c-a8f5d8c91853" ma:anchorId="00000000-0000-0000-0000-000000000000" ma:open="false" ma:isKeyword="false">
      <xsd:complexType>
        <xsd:sequence>
          <xsd:element ref="pc:Terms" minOccurs="0" maxOccurs="1"/>
        </xsd:sequence>
      </xsd:complexType>
    </xsd:element>
    <xsd:element name="k28097794ccb4478a46473623d693ebb" ma:index="22" nillable="true" ma:taxonomy="true" ma:internalName="k28097794ccb4478a46473623d693ebb" ma:taxonomyFieldName="TypeReferenceFiscale" ma:displayName="Type de référence fiscale" ma:default="" ma:fieldId="{42809779-4ccb-4478-a464-73623d693ebb}" ma:sspId="b436e29e-2c4f-4987-b9f0-0ddbfa30b7d0" ma:termSetId="9a814025-daa7-49b5-837c-a8f5d8c91853" ma:anchorId="2bad2a70-af8a-4cb0-909f-193db3b00d54" ma:open="false" ma:isKeyword="false">
      <xsd:complexType>
        <xsd:sequence>
          <xsd:element ref="pc:Terms" minOccurs="0" maxOccurs="1"/>
        </xsd:sequence>
      </xsd:complexType>
    </xsd:element>
    <xsd:element name="a1949d5335f4412db3b29a504ee04d43" ma:index="24" nillable="true" ma:taxonomy="true" ma:internalName="a1949d5335f4412db3b29a504ee04d43" ma:taxonomyFieldName="SourceFiscale" ma:displayName="Source" ma:default="" ma:fieldId="{a1949d53-35f4-412d-b3b2-9a504ee04d43}" ma:sspId="b436e29e-2c4f-4987-b9f0-0ddbfa30b7d0" ma:termSetId="b3031d80-b76e-4d1a-985d-523033da5e81" ma:anchorId="00000000-0000-0000-0000-000000000000"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f54d5b6-b92c-4ed3-bb1c-cc3f45841149" elementFormDefault="qualified">
    <xsd:import namespace="http://schemas.microsoft.com/office/2006/documentManagement/types"/>
    <xsd:import namespace="http://schemas.microsoft.com/office/infopath/2007/PartnerControls"/>
    <xsd:element name="MediaServiceDateTaken" ma:index="28"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Type de contenu"/>
        <xsd:element ref="dc:title" minOccurs="0" maxOccurs="1" ma:index="1"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133ee952-6c82-4967-a94f-1c5d2cd32b9b">
      <UserInfo>
        <DisplayName>Méthot, Mélanie</DisplayName>
        <AccountId>14</AccountId>
        <AccountType/>
      </UserInfo>
    </SharedWithUsers>
    <na9a58ce989f45db8c8713a683303cca xmlns="61ee0733-77f0-4cfe-b695-dfee5403e26f">
      <Terms xmlns="http://schemas.microsoft.com/office/infopath/2007/PartnerControls"/>
    </na9a58ce989f45db8c8713a683303cca>
    <DatePublication xmlns="61ee0733-77f0-4cfe-b695-dfee5403e26f">2020-04-09T04:00:00+00:00</DatePublication>
    <o758a48fd3dc4daea57602ea04a1b339 xmlns="61ee0733-77f0-4cfe-b695-dfee5403e26f">
      <Terms xmlns="http://schemas.microsoft.com/office/infopath/2007/PartnerControls">
        <TermInfo xmlns="http://schemas.microsoft.com/office/infopath/2007/PartnerControls">
          <TermName xmlns="http://schemas.microsoft.com/office/infopath/2007/PartnerControls">Divers</TermName>
          <TermId xmlns="http://schemas.microsoft.com/office/infopath/2007/PartnerControls">75bb6097-5dfa-4eed-9f23-2028ee11e413</TermId>
        </TermInfo>
      </Terms>
    </o758a48fd3dc4daea57602ea04a1b339>
    <Annee xmlns="61ee0733-77f0-4cfe-b695-dfee5403e26f" xsi:nil="true"/>
    <TaxCatchAll xmlns="133ee952-6c82-4967-a94f-1c5d2cd32b9b">
      <Value>55</Value>
      <Value>3</Value>
      <Value>43</Value>
      <Value>45</Value>
    </TaxCatchAll>
    <k28097794ccb4478a46473623d693ebb xmlns="61ee0733-77f0-4cfe-b695-dfee5403e26f">
      <Terms xmlns="http://schemas.microsoft.com/office/infopath/2007/PartnerControls"/>
    </k28097794ccb4478a46473623d693ebb>
    <e8e4c8990a1344719e513d21a28c210d xmlns="61ee0733-77f0-4cfe-b695-dfee5403e26f">
      <Terms xmlns="http://schemas.microsoft.com/office/infopath/2007/PartnerControls"/>
    </e8e4c8990a1344719e513d21a28c210d>
    <lcfacdb97c094e2fbfb52341095caeba xmlns="61ee0733-77f0-4cfe-b695-dfee5403e26f">
      <Terms xmlns="http://schemas.microsoft.com/office/infopath/2007/PartnerControls">
        <TermInfo xmlns="http://schemas.microsoft.com/office/infopath/2007/PartnerControls">
          <TermName xmlns="http://schemas.microsoft.com/office/infopath/2007/PartnerControls">Feuille de travail et calcul</TermName>
          <TermId xmlns="http://schemas.microsoft.com/office/infopath/2007/PartnerControls">a8d8a842-e760-43be-9de4-68f9a8f2ddae</TermId>
        </TermInfo>
      </Terms>
    </lcfacdb97c094e2fbfb52341095caeba>
    <a1949d5335f4412db3b29a504ee04d43 xmlns="61ee0733-77f0-4cfe-b695-dfee5403e26f">
      <Terms xmlns="http://schemas.microsoft.com/office/infopath/2007/PartnerControls">
        <TermInfo xmlns="http://schemas.microsoft.com/office/infopath/2007/PartnerControls">
          <TermName xmlns="http://schemas.microsoft.com/office/infopath/2007/PartnerControls">RCGT</TermName>
          <TermId xmlns="http://schemas.microsoft.com/office/infopath/2007/PartnerControls">6c269a98-98b6-4816-93e4-06a63187a632</TermId>
        </TermInfo>
      </Terms>
    </a1949d5335f4412db3b29a504ee04d43>
    <a9199011b73f41a0b9140c40784a0690 xmlns="61ee0733-77f0-4cfe-b695-dfee5403e26f">
      <Terms xmlns="http://schemas.microsoft.com/office/infopath/2007/PartnerControls">
        <TermInfo xmlns="http://schemas.microsoft.com/office/infopath/2007/PartnerControls">
          <TermName xmlns="http://schemas.microsoft.com/office/infopath/2007/PartnerControls">Français</TermName>
          <TermId xmlns="http://schemas.microsoft.com/office/infopath/2007/PartnerControls">31c42919-014b-4cea-8c2b-9fe1cc8191ec</TermId>
        </TermInfo>
      </Terms>
    </a9199011b73f41a0b9140c40784a0690>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9E06EC1-05DC-44B7-9951-52DDEAE001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33ee952-6c82-4967-a94f-1c5d2cd32b9b"/>
    <ds:schemaRef ds:uri="61ee0733-77f0-4cfe-b695-dfee5403e26f"/>
    <ds:schemaRef ds:uri="9f54d5b6-b92c-4ed3-bb1c-cc3f458411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E92DF88-C268-4B64-B076-515B964492D4}">
  <ds:schemaRefs>
    <ds:schemaRef ds:uri="http://schemas.microsoft.com/office/2006/metadata/properties"/>
    <ds:schemaRef ds:uri="http://purl.org/dc/terms/"/>
    <ds:schemaRef ds:uri="133ee952-6c82-4967-a94f-1c5d2cd32b9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9f54d5b6-b92c-4ed3-bb1c-cc3f45841149"/>
    <ds:schemaRef ds:uri="61ee0733-77f0-4cfe-b695-dfee5403e26f"/>
    <ds:schemaRef ds:uri="http://www.w3.org/XML/1998/namespace"/>
    <ds:schemaRef ds:uri="http://purl.org/dc/dcmitype/"/>
  </ds:schemaRefs>
</ds:datastoreItem>
</file>

<file path=customXml/itemProps3.xml><?xml version="1.0" encoding="utf-8"?>
<ds:datastoreItem xmlns:ds="http://schemas.openxmlformats.org/officeDocument/2006/customXml" ds:itemID="{4ADEFA1E-F6B9-4973-99B3-111F647B9A6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Dubé, François</dc:creator>
  <cp:lastModifiedBy>Sylvain B Lalonde</cp:lastModifiedBy>
  <cp:lastPrinted>2020-04-06T15:10:10Z</cp:lastPrinted>
  <dcterms:created xsi:type="dcterms:W3CDTF">2020-04-03T10:44:57Z</dcterms:created>
  <dcterms:modified xsi:type="dcterms:W3CDTF">2020-04-16T20:40:35Z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0x0101002983E70ACA311F4DA0471E1516FB7C5500E8B38CA3CE9EEA41AD400B0B02C102D5</vt:lpwstr>
  </property>
  <property fmtid="{D5CDD505-2E9C-101B-9397-08002B2CF9AE}" pid="3" name="Order">
    <vt:r8>7023100</vt:r8>
  </property>
  <property fmtid="{D5CDD505-2E9C-101B-9397-08002B2CF9AE}" pid="4" name="xd_ProgID">
    <vt:lpwstr/>
  </property>
  <property fmtid="{D5CDD505-2E9C-101B-9397-08002B2CF9AE}" pid="5" name="Juridiction">
    <vt:lpwstr/>
  </property>
  <property fmtid="{D5CDD505-2E9C-101B-9397-08002B2CF9AE}" pid="6" name="ChampFiscal">
    <vt:lpwstr/>
  </property>
  <property fmtid="{D5CDD505-2E9C-101B-9397-08002B2CF9AE}" pid="7" name="kb47b7f64b674761bb37c995f87a5f88">
    <vt:lpwstr/>
  </property>
  <property fmtid="{D5CDD505-2E9C-101B-9397-08002B2CF9AE}" pid="8" name="ComplianceAssetId">
    <vt:lpwstr/>
  </property>
  <property fmtid="{D5CDD505-2E9C-101B-9397-08002B2CF9AE}" pid="9" name="TemplateUrl">
    <vt:lpwstr/>
  </property>
  <property fmtid="{D5CDD505-2E9C-101B-9397-08002B2CF9AE}" pid="10" name="TypeReferenceFiscale">
    <vt:lpwstr/>
  </property>
  <property fmtid="{D5CDD505-2E9C-101B-9397-08002B2CF9AE}" pid="11" name="SourceFiscale">
    <vt:lpwstr>45;#RCGT|6c269a98-98b6-4816-93e4-06a63187a632</vt:lpwstr>
  </property>
  <property fmtid="{D5CDD505-2E9C-101B-9397-08002B2CF9AE}" pid="12" name="TypePublicationFiscale">
    <vt:lpwstr/>
  </property>
  <property fmtid="{D5CDD505-2E9C-101B-9397-08002B2CF9AE}" pid="13" name="Sujet">
    <vt:lpwstr>55;#Divers|75bb6097-5dfa-4eed-9f23-2028ee11e413</vt:lpwstr>
  </property>
  <property fmtid="{D5CDD505-2E9C-101B-9397-08002B2CF9AE}" pid="14" name="TypeDocumentFiscalite">
    <vt:lpwstr>43;#Feuille de travail et calcul|a8d8a842-e760-43be-9de4-68f9a8f2ddae</vt:lpwstr>
  </property>
  <property fmtid="{D5CDD505-2E9C-101B-9397-08002B2CF9AE}" pid="15" name="Langue">
    <vt:lpwstr>3;#Français|31c42919-014b-4cea-8c2b-9fe1cc8191ec</vt:lpwstr>
  </property>
  <property fmtid="{D5CDD505-2E9C-101B-9397-08002B2CF9AE}" pid="16" name="xd_Signature">
    <vt:bool>false</vt:bool>
  </property>
</Properties>
</file>