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1"/>
  <workbookPr/>
  <mc:AlternateContent xmlns:mc="http://schemas.openxmlformats.org/markup-compatibility/2006">
    <mc:Choice Requires="x15">
      <x15ac:absPath xmlns:x15ac="http://schemas.microsoft.com/office/spreadsheetml/2010/11/ac" url="/Users/fslarochelle/Library/Containers/com.microsoft.Excel/Data/Desktop/Excellence 2020/"/>
    </mc:Choice>
  </mc:AlternateContent>
  <xr:revisionPtr revIDLastSave="0" documentId="13_ncr:1_{7B963666-0196-F646-8481-6626BDC6BE34}" xr6:coauthVersionLast="36" xr6:coauthVersionMax="36" xr10:uidLastSave="{00000000-0000-0000-0000-000000000000}"/>
  <bookViews>
    <workbookView xWindow="120" yWindow="1220" windowWidth="28680" windowHeight="13340" tabRatio="500" xr2:uid="{00000000-000D-0000-FFFF-FFFF00000000}"/>
  </bookViews>
  <sheets>
    <sheet name="Global Femmes" sheetId="7" r:id="rId1"/>
    <sheet name="Global Hommes" sheetId="6" r:id="rId2"/>
    <sheet name="Normes Hommes" sheetId="1" r:id="rId3"/>
    <sheet name="Normes femmes" sheetId="2" r:id="rId4"/>
    <sheet name="Pointage course" sheetId="3" r:id="rId5"/>
    <sheet name="Paatq" sheetId="12" r:id="rId6"/>
    <sheet name="GP Joliette" sheetId="4" r:id="rId7"/>
    <sheet name="GP Drummondville" sheetId="8" r:id="rId8"/>
    <sheet name="CAMTRIMTL" sheetId="9" r:id="rId9"/>
    <sheet name="KelownaF" sheetId="13" r:id="rId10"/>
    <sheet name="KelownaH" sheetId="14" r:id="rId11"/>
    <sheet name="Magog M" sheetId="17" r:id="rId12"/>
    <sheet name="Magog F" sheetId="18" r:id="rId13"/>
    <sheet name="GP Duchesnay" sheetId="19" r:id="rId14"/>
    <sheet name="Valleyfield" sheetId="20" r:id="rId15"/>
  </sheets>
  <definedNames>
    <definedName name="_xlnm._FilterDatabase" localSheetId="0">'Global Femmes'!$B$5:$AE$5</definedName>
    <definedName name="_xlnm._FilterDatabase" localSheetId="1">'Global Hommes'!$B$5:$AE$5</definedName>
    <definedName name="_xlnm._FilterDatabase" localSheetId="9" hidden="1">KelownaF!$A$1:$P$1</definedName>
    <definedName name="_xlnm._FilterDatabase" localSheetId="10" hidden="1">KelownaH!$A$1:$P$1</definedName>
    <definedName name="_xlnm._FilterDatabase" localSheetId="12" hidden="1">'Magog F'!$C$1:$N$1</definedName>
    <definedName name="_xlnm._FilterDatabase" localSheetId="11" hidden="1">'Magog M'!$C$1:$N$1</definedName>
  </definedName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K11" i="7" l="1"/>
  <c r="G11" i="7"/>
  <c r="I12" i="7" l="1"/>
  <c r="I25" i="6" l="1"/>
  <c r="M25" i="6"/>
  <c r="K25" i="6"/>
  <c r="AC21" i="6"/>
  <c r="G20" i="6"/>
  <c r="G12" i="6"/>
  <c r="N25" i="6" l="1"/>
  <c r="M23" i="6"/>
  <c r="K23" i="6"/>
  <c r="M20" i="6"/>
  <c r="K20" i="6"/>
  <c r="I17" i="7" l="1"/>
  <c r="I17" i="6" l="1"/>
  <c r="I7" i="6" l="1"/>
  <c r="M23" i="7"/>
  <c r="M24" i="7"/>
  <c r="G24" i="7"/>
  <c r="I21" i="7"/>
  <c r="I15" i="7"/>
  <c r="I18" i="7"/>
  <c r="I8" i="7"/>
  <c r="G23" i="6"/>
  <c r="I20" i="6"/>
  <c r="N23" i="6" l="1"/>
  <c r="N20" i="6"/>
  <c r="G11" i="6"/>
  <c r="I9" i="7"/>
  <c r="K15" i="7"/>
  <c r="G15" i="7" l="1"/>
  <c r="AC24" i="7" l="1"/>
  <c r="AD24" i="7" s="1"/>
  <c r="AC23" i="7"/>
  <c r="AD23" i="7" s="1"/>
  <c r="AC14" i="7"/>
  <c r="AD14" i="7" s="1"/>
  <c r="AC17" i="7"/>
  <c r="AD17" i="7" s="1"/>
  <c r="AC16" i="7"/>
  <c r="AD16" i="7" s="1"/>
  <c r="AC13" i="7"/>
  <c r="AD13" i="7" s="1"/>
  <c r="AC12" i="7"/>
  <c r="AD12" i="7" s="1"/>
  <c r="AD21" i="6"/>
  <c r="AC9" i="7"/>
  <c r="AD9" i="7" s="1"/>
  <c r="AC8" i="7"/>
  <c r="AD8" i="7" s="1"/>
  <c r="AC7" i="7"/>
  <c r="AD7" i="7" s="1"/>
  <c r="M15" i="7"/>
  <c r="N15" i="7" s="1"/>
  <c r="AC15" i="7"/>
  <c r="AD15" i="7" s="1"/>
  <c r="AC30" i="6"/>
  <c r="AD30" i="6" s="1"/>
  <c r="AC25" i="6"/>
  <c r="AD25" i="6" s="1"/>
  <c r="AE25" i="6" s="1"/>
  <c r="AC28" i="6"/>
  <c r="AD28" i="6" s="1"/>
  <c r="AE28" i="6" s="1"/>
  <c r="AC20" i="6"/>
  <c r="AD20" i="6" s="1"/>
  <c r="AE20" i="6" s="1"/>
  <c r="AC26" i="6"/>
  <c r="AD26" i="6" s="1"/>
  <c r="AC23" i="6"/>
  <c r="AD23" i="6" s="1"/>
  <c r="AE23" i="6" s="1"/>
  <c r="AC18" i="6"/>
  <c r="AD18" i="6" s="1"/>
  <c r="AC27" i="6"/>
  <c r="AD27" i="6" s="1"/>
  <c r="AC17" i="6"/>
  <c r="AD17" i="6" s="1"/>
  <c r="AC19" i="6"/>
  <c r="AD19" i="6" s="1"/>
  <c r="AC16" i="6"/>
  <c r="AD16" i="6" s="1"/>
  <c r="AC14" i="6"/>
  <c r="AD14" i="6" s="1"/>
  <c r="AC13" i="6"/>
  <c r="AD13" i="6" s="1"/>
  <c r="AC12" i="6"/>
  <c r="AD12" i="6" s="1"/>
  <c r="AC11" i="6"/>
  <c r="AD11" i="6" s="1"/>
  <c r="AE15" i="7" l="1"/>
  <c r="AC25" i="7"/>
  <c r="AD25" i="7" s="1"/>
  <c r="AC19" i="7"/>
  <c r="AD19" i="7" s="1"/>
  <c r="AC18" i="7"/>
  <c r="AD18" i="7" s="1"/>
  <c r="AC11" i="7"/>
  <c r="AD11" i="7" s="1"/>
  <c r="AC10" i="6"/>
  <c r="AD10" i="6" s="1"/>
  <c r="AC7" i="6"/>
  <c r="AD7" i="6" s="1"/>
  <c r="AC26" i="7" l="1"/>
  <c r="AD26" i="7" s="1"/>
  <c r="AC8" i="6"/>
  <c r="AD8" i="6" s="1"/>
  <c r="AC15" i="6" l="1"/>
  <c r="AD15" i="6" s="1"/>
  <c r="AC22" i="6"/>
  <c r="AD22" i="6" s="1"/>
  <c r="AC31" i="6"/>
  <c r="AD31" i="6" s="1"/>
  <c r="AC32" i="6"/>
  <c r="AD32" i="6" s="1"/>
  <c r="AC29" i="6"/>
  <c r="AD29" i="6" s="1"/>
  <c r="AC24" i="6"/>
  <c r="AD24" i="6" s="1"/>
  <c r="AC33" i="6"/>
  <c r="AD33" i="6" s="1"/>
  <c r="AC34" i="6"/>
  <c r="AD34" i="6" s="1"/>
  <c r="G7" i="6"/>
  <c r="K7" i="6"/>
  <c r="M7" i="6"/>
  <c r="R2" i="13"/>
  <c r="S2" i="13"/>
  <c r="AC10" i="7"/>
  <c r="AD10" i="7" s="1"/>
  <c r="AC20" i="7"/>
  <c r="AD20" i="7" s="1"/>
  <c r="AC21" i="7"/>
  <c r="AD21" i="7" s="1"/>
  <c r="AC22" i="7"/>
  <c r="AD22" i="7" s="1"/>
  <c r="N7" i="6" l="1"/>
  <c r="AE7" i="6"/>
  <c r="M18" i="7"/>
  <c r="M20" i="7"/>
  <c r="M14" i="7"/>
  <c r="M7" i="7"/>
  <c r="M16" i="7"/>
  <c r="M17" i="7"/>
  <c r="M13" i="7"/>
  <c r="M12" i="7"/>
  <c r="M8" i="7"/>
  <c r="AC9" i="6" l="1"/>
  <c r="AD9" i="6" s="1"/>
  <c r="AC6" i="6" l="1"/>
  <c r="AD6" i="6" s="1"/>
  <c r="AC6" i="7"/>
  <c r="AD6" i="7" s="1"/>
  <c r="M22" i="7"/>
  <c r="K6" i="7"/>
  <c r="G6" i="7"/>
  <c r="I13" i="6" l="1"/>
  <c r="I16" i="7" l="1"/>
  <c r="I22" i="6"/>
  <c r="I21" i="6" l="1"/>
  <c r="I33" i="6"/>
  <c r="I23" i="7" l="1"/>
  <c r="I16" i="6"/>
  <c r="I27" i="6" l="1"/>
  <c r="K27" i="6"/>
  <c r="K7" i="7"/>
  <c r="N27" i="6" l="1"/>
  <c r="K10" i="7"/>
  <c r="K9" i="7"/>
  <c r="K19" i="7"/>
  <c r="K8" i="7"/>
  <c r="K17" i="7"/>
  <c r="K16" i="7"/>
  <c r="K12" i="7"/>
  <c r="K13" i="7"/>
  <c r="K20" i="7"/>
  <c r="K14" i="7"/>
  <c r="K18" i="7"/>
  <c r="M26" i="7"/>
  <c r="I7" i="7" l="1"/>
  <c r="N23" i="7" l="1"/>
  <c r="K15" i="6" l="1"/>
  <c r="G15" i="6"/>
  <c r="I11" i="6"/>
  <c r="AE21" i="7"/>
  <c r="G19" i="7"/>
  <c r="I19" i="7"/>
  <c r="M19" i="7"/>
  <c r="G12" i="7"/>
  <c r="G16" i="7"/>
  <c r="AE16" i="7" s="1"/>
  <c r="G8" i="7"/>
  <c r="G17" i="7"/>
  <c r="G26" i="7"/>
  <c r="I26" i="7"/>
  <c r="K26" i="7"/>
  <c r="G18" i="7"/>
  <c r="G7" i="7"/>
  <c r="G20" i="7"/>
  <c r="G14" i="7"/>
  <c r="I14" i="7"/>
  <c r="M6" i="7"/>
  <c r="G9" i="7"/>
  <c r="G10" i="7"/>
  <c r="I10" i="7"/>
  <c r="M10" i="7"/>
  <c r="G13" i="7"/>
  <c r="I13" i="7"/>
  <c r="G14" i="6"/>
  <c r="I14" i="6"/>
  <c r="K14" i="6"/>
  <c r="M14" i="6"/>
  <c r="G13" i="6"/>
  <c r="K13" i="6"/>
  <c r="M13" i="6"/>
  <c r="G16" i="6"/>
  <c r="K16" i="6"/>
  <c r="M16" i="6"/>
  <c r="G9" i="6"/>
  <c r="K9" i="6"/>
  <c r="M9" i="6"/>
  <c r="I15" i="6"/>
  <c r="M15" i="6"/>
  <c r="G22" i="6"/>
  <c r="K22" i="6"/>
  <c r="M22" i="6"/>
  <c r="M17" i="6"/>
  <c r="G17" i="6"/>
  <c r="K17" i="6"/>
  <c r="G10" i="6"/>
  <c r="K10" i="6"/>
  <c r="M10" i="6"/>
  <c r="K11" i="6"/>
  <c r="M11" i="6"/>
  <c r="G24" i="6"/>
  <c r="I24" i="6"/>
  <c r="K24" i="6"/>
  <c r="M24" i="6"/>
  <c r="I12" i="6"/>
  <c r="K12" i="6"/>
  <c r="M12" i="6"/>
  <c r="G26" i="6"/>
  <c r="K26" i="6"/>
  <c r="M26" i="6"/>
  <c r="G21" i="6"/>
  <c r="K21" i="6"/>
  <c r="M21" i="6"/>
  <c r="G6" i="6"/>
  <c r="I6" i="6"/>
  <c r="K6" i="6"/>
  <c r="M6" i="6"/>
  <c r="G8" i="6"/>
  <c r="K8" i="6"/>
  <c r="G18" i="6"/>
  <c r="I18" i="6"/>
  <c r="K18" i="6"/>
  <c r="M18" i="6"/>
  <c r="G33" i="6"/>
  <c r="K33" i="6"/>
  <c r="M33" i="6"/>
  <c r="G19" i="6"/>
  <c r="K19" i="6"/>
  <c r="M19" i="6"/>
  <c r="N17" i="6" l="1"/>
  <c r="N11" i="6"/>
  <c r="N18" i="6"/>
  <c r="N8" i="6"/>
  <c r="N16" i="6"/>
  <c r="N12" i="6"/>
  <c r="AE22" i="6"/>
  <c r="N9" i="6"/>
  <c r="N19" i="6"/>
  <c r="N10" i="6"/>
  <c r="N14" i="6"/>
  <c r="N13" i="6"/>
  <c r="N15" i="6"/>
  <c r="AE14" i="7"/>
  <c r="AE19" i="6"/>
  <c r="N26" i="6"/>
  <c r="N24" i="6"/>
  <c r="N6" i="6"/>
  <c r="N21" i="6"/>
  <c r="N33" i="6"/>
  <c r="N22" i="6"/>
  <c r="N17" i="7"/>
  <c r="N26" i="7"/>
  <c r="N16" i="7"/>
  <c r="N13" i="7"/>
  <c r="N20" i="7"/>
  <c r="N7" i="7"/>
  <c r="N19" i="7"/>
  <c r="N10" i="7"/>
  <c r="N18" i="7"/>
  <c r="N8" i="7"/>
  <c r="N6" i="7"/>
  <c r="N14" i="7"/>
  <c r="N12" i="7"/>
  <c r="AE27" i="6"/>
  <c r="AE13" i="6"/>
  <c r="AE21" i="6"/>
  <c r="AE20" i="7"/>
  <c r="AE18" i="7"/>
  <c r="AE19" i="7"/>
  <c r="AE17" i="7"/>
  <c r="AE12" i="7"/>
  <c r="AE6" i="7"/>
  <c r="AE15" i="6"/>
  <c r="AE26" i="6"/>
  <c r="AE10" i="6"/>
  <c r="AE17" i="6"/>
  <c r="AE8" i="6"/>
  <c r="AE6" i="6"/>
  <c r="AE18" i="6"/>
  <c r="AE16" i="6"/>
  <c r="AE24" i="6"/>
  <c r="AE9" i="6"/>
  <c r="AE14" i="6"/>
  <c r="AE11" i="6"/>
  <c r="AE29" i="6"/>
  <c r="AE12" i="6"/>
  <c r="AE10" i="7"/>
  <c r="AE13" i="7"/>
  <c r="AE8" i="7"/>
  <c r="AE33" i="6"/>
  <c r="AE7" i="7"/>
  <c r="AE22" i="7"/>
  <c r="AE9" i="7" l="1"/>
  <c r="N9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Francis Sarrasin Larochelle</author>
    <author>Microsoft Office User</author>
  </authors>
  <commentList>
    <comment ref="O5" authorId="0" shapeId="0" xr:uid="{43A072BC-6100-D44A-9CBC-031A82E47DBB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Rang mondial au 3 septembre</t>
        </r>
      </text>
    </comment>
    <comment ref="P5" authorId="0" shapeId="0" xr:uid="{9753C9B6-A07A-C541-B9F8-762135E3B461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Membre de l'équipe junior, U23 ou élite à Gold Coast</t>
        </r>
      </text>
    </comment>
    <comment ref="U5" authorId="0" shapeId="0" xr:uid="{7124AD19-8D7F-AB44-96FC-12D0D15BFA4D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Nombre de critères du PAATQ atteint depuis le 1er janvier</t>
        </r>
      </text>
    </comment>
    <comment ref="J9" authorId="1" shapeId="0" xr:uid="{B3B16778-EF4C-4648-9BBC-6E70587F413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2:21,9 en 50m</t>
        </r>
      </text>
    </comment>
    <comment ref="L10" authorId="1" shapeId="0" xr:uid="{97A9BC66-36EA-A547-9F89-5C2771F23CB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en bassin de 50m, doit etre converti</t>
        </r>
      </text>
    </comment>
    <comment ref="J12" authorId="1" shapeId="0" xr:uid="{23495FC0-B227-7D45-86FD-6BD39A0B651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2:13,2 en 50m</t>
        </r>
      </text>
    </comment>
    <comment ref="L16" authorId="1" shapeId="0" xr:uid="{7A354A33-99E4-5A47-A3BE-E9C26F8909A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04:47,9 au 400</t>
        </r>
      </text>
    </comment>
    <comment ref="J18" authorId="1" shapeId="0" xr:uid="{8F9B4BDD-F3B3-B843-836A-53C084DF093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2:19,5 en 50m</t>
        </r>
      </text>
    </comment>
    <comment ref="L18" authorId="1" shapeId="0" xr:uid="{6D8A5BB9-0FA3-C14D-BA46-8F45656117C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4:52,2 en longcourse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Francis Sarrasin Larochelle</author>
    <author>Microsoft Office User</author>
  </authors>
  <commentList>
    <comment ref="O5" authorId="0" shapeId="0" xr:uid="{FF632B69-5B31-3544-8D81-416235CE5DD2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Rang mondial au 3 septembre</t>
        </r>
      </text>
    </comment>
    <comment ref="P5" authorId="0" shapeId="0" xr:uid="{DB7F16F1-D25B-114A-A24A-E63532D5DCA8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Membre de l'équipe junior, U23 ou élite à Gold Coast</t>
        </r>
      </text>
    </comment>
    <comment ref="U5" authorId="0" shapeId="0" xr:uid="{98AC0877-F5F7-864E-94C1-36B5FDBFA6A3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Nombre de critères du PAATQ atteint depuis le 1er janvier</t>
        </r>
      </text>
    </comment>
    <comment ref="J9" authorId="1" shapeId="0" xr:uid="{CBB57CD8-88D7-DA4E-9328-7BF69EF5ACF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02:11,6 en LC</t>
        </r>
      </text>
    </comment>
    <comment ref="J10" authorId="1" shapeId="0" xr:uid="{B200CC0E-E04F-984F-B321-57F3463959E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02:07,2 en longcourse</t>
        </r>
      </text>
    </comment>
    <comment ref="J17" authorId="1" shapeId="0" xr:uid="{10CF460D-777F-1B4A-A335-AE3B3E2E30D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2:08,7 en 50m</t>
        </r>
      </text>
    </comment>
    <comment ref="L19" authorId="1" shapeId="0" xr:uid="{AABBC1B3-1247-B14D-A23B-2742DDCF858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4 56,8 long course converti en short</t>
        </r>
      </text>
    </comment>
  </commentList>
</comments>
</file>

<file path=xl/sharedStrings.xml><?xml version="1.0" encoding="utf-8"?>
<sst xmlns="http://schemas.openxmlformats.org/spreadsheetml/2006/main" count="3892" uniqueCount="1816">
  <si>
    <t>Natation</t>
  </si>
  <si>
    <t>Course à pied</t>
  </si>
  <si>
    <t>Pointage</t>
  </si>
  <si>
    <t>PMO</t>
  </si>
  <si>
    <t>1500m</t>
  </si>
  <si>
    <t>3 km</t>
  </si>
  <si>
    <t>5 km</t>
  </si>
  <si>
    <t>ATATION</t>
  </si>
  <si>
    <t>COURSE À PIED</t>
  </si>
  <si>
    <t>200m</t>
  </si>
  <si>
    <t>400m</t>
  </si>
  <si>
    <t>800m</t>
  </si>
  <si>
    <t>Championnat canadien Kelowna Elite</t>
  </si>
  <si>
    <t>Rang</t>
  </si>
  <si>
    <t>M-ELITE-JR</t>
  </si>
  <si>
    <t>Jeremy BRIAND</t>
  </si>
  <si>
    <t>M-ELITE</t>
  </si>
  <si>
    <t>Felix PLOURDE-COUTURE</t>
  </si>
  <si>
    <t>Edouard GARNEAU</t>
  </si>
  <si>
    <t>Nicolas GILBERT</t>
  </si>
  <si>
    <t>Xavier HOULE</t>
  </si>
  <si>
    <t>Thomas WINDISCH</t>
  </si>
  <si>
    <t>Edmond ROY</t>
  </si>
  <si>
    <t>Filip MAINVILLE</t>
  </si>
  <si>
    <t>Nicolas HARVEY</t>
  </si>
  <si>
    <t>Nicolas PROULX-BEGIN</t>
  </si>
  <si>
    <t>Leo ROY</t>
  </si>
  <si>
    <t>Thomas BILODEAU</t>
  </si>
  <si>
    <t>Jeremy GOUIN</t>
  </si>
  <si>
    <t>Edward OUELLET</t>
  </si>
  <si>
    <t>No age</t>
  </si>
  <si>
    <t>Emile TETREAULT</t>
  </si>
  <si>
    <t>Samuel COTE</t>
  </si>
  <si>
    <t>William NOLET</t>
  </si>
  <si>
    <t>Thomas TETU</t>
  </si>
  <si>
    <t>F-ELITE</t>
  </si>
  <si>
    <t>Elizabeth LEMIEUX</t>
  </si>
  <si>
    <t>F-ELITE-JR</t>
  </si>
  <si>
    <t>Claudie SIMARD</t>
  </si>
  <si>
    <t>Andreanne BRIERE-DULUDE</t>
  </si>
  <si>
    <t>Alexandrine COURSOL</t>
  </si>
  <si>
    <t>Claudelle DUMAS</t>
  </si>
  <si>
    <t>Rachel FAULDS</t>
  </si>
  <si>
    <t>Catherine CHOUINARD</t>
  </si>
  <si>
    <t>Marie-Ange HEBERT</t>
  </si>
  <si>
    <t>Ariane LALANCETTE</t>
  </si>
  <si>
    <t>Eve GRENIER</t>
  </si>
  <si>
    <t>Matisse VAILLANCOURT</t>
  </si>
  <si>
    <t>Koralie BRETON</t>
  </si>
  <si>
    <t>Denbeigh WHITMARSH</t>
  </si>
  <si>
    <t>Profil médaille d'OR -  Course</t>
  </si>
  <si>
    <t>Profil Médaille d'Or (PMO) - Natation</t>
  </si>
  <si>
    <t>Indicateur Course à Pied</t>
  </si>
  <si>
    <t>Indicateur natation</t>
  </si>
  <si>
    <t>Nom</t>
  </si>
  <si>
    <t>Prénom</t>
  </si>
  <si>
    <t>Temps</t>
  </si>
  <si>
    <t>Absolu</t>
  </si>
  <si>
    <t>Score (50)</t>
  </si>
  <si>
    <t>ITU</t>
  </si>
  <si>
    <t>World</t>
  </si>
  <si>
    <t>Joliette</t>
  </si>
  <si>
    <t>Total</t>
  </si>
  <si>
    <t>Excellence</t>
  </si>
  <si>
    <t>Kretz</t>
  </si>
  <si>
    <t>Amélie</t>
  </si>
  <si>
    <t>Élite</t>
  </si>
  <si>
    <t>Boutin,</t>
  </si>
  <si>
    <t>Élisabeth</t>
  </si>
  <si>
    <t>Legault,</t>
  </si>
  <si>
    <t>Emy</t>
  </si>
  <si>
    <t>Relève</t>
  </si>
  <si>
    <t>Larocque,</t>
  </si>
  <si>
    <t>Kamille</t>
  </si>
  <si>
    <t>Espoir</t>
  </si>
  <si>
    <t>Marks</t>
  </si>
  <si>
    <t>Céline</t>
  </si>
  <si>
    <t>Lemieux</t>
  </si>
  <si>
    <t>Élizabeth</t>
  </si>
  <si>
    <t>Coursol,</t>
  </si>
  <si>
    <t>Alexandrine</t>
  </si>
  <si>
    <t>Simard,</t>
  </si>
  <si>
    <t>Claudie</t>
  </si>
  <si>
    <t>Dumas</t>
  </si>
  <si>
    <t>Claudelle</t>
  </si>
  <si>
    <t>Lalancette</t>
  </si>
  <si>
    <t>Ariane</t>
  </si>
  <si>
    <t>Houle,</t>
  </si>
  <si>
    <t>Chouinard</t>
  </si>
  <si>
    <t>Catherine</t>
  </si>
  <si>
    <t>Gilbert</t>
  </si>
  <si>
    <t>Briere-Dulude,</t>
  </si>
  <si>
    <t>Andreanne</t>
  </si>
  <si>
    <t>Roy</t>
  </si>
  <si>
    <t>Karol-Ann</t>
  </si>
  <si>
    <t>Xavier</t>
  </si>
  <si>
    <t>Lepage</t>
  </si>
  <si>
    <t>Alexis</t>
  </si>
  <si>
    <t>Paquet</t>
  </si>
  <si>
    <t>Charles</t>
  </si>
  <si>
    <t>Antoniades,</t>
  </si>
  <si>
    <t>Pavlos</t>
  </si>
  <si>
    <t>Briand</t>
  </si>
  <si>
    <t>Jérémy</t>
  </si>
  <si>
    <t>Roy,</t>
  </si>
  <si>
    <t>Edmond</t>
  </si>
  <si>
    <t>Mainville,</t>
  </si>
  <si>
    <t>Filip</t>
  </si>
  <si>
    <t>Garneau,</t>
  </si>
  <si>
    <t>Edouard</t>
  </si>
  <si>
    <t>Plourde-couture,</t>
  </si>
  <si>
    <t>Felix</t>
  </si>
  <si>
    <t>Zed</t>
  </si>
  <si>
    <t>Anthony</t>
  </si>
  <si>
    <t>Obrand,</t>
  </si>
  <si>
    <t>Legault</t>
  </si>
  <si>
    <t>Windisch</t>
  </si>
  <si>
    <t>Thomas</t>
  </si>
  <si>
    <t>Ouellet</t>
  </si>
  <si>
    <t>Edward</t>
  </si>
  <si>
    <t>Félix</t>
  </si>
  <si>
    <t>Forest</t>
  </si>
  <si>
    <t>Olivier</t>
  </si>
  <si>
    <t>Harvey</t>
  </si>
  <si>
    <t>Nicolas</t>
  </si>
  <si>
    <t>Samuel</t>
  </si>
  <si>
    <t>Côté</t>
  </si>
  <si>
    <t>3000/5000</t>
  </si>
  <si>
    <t>Drummond</t>
  </si>
  <si>
    <t>Magog</t>
  </si>
  <si>
    <t>Kelowna</t>
  </si>
  <si>
    <t>Bilodeau</t>
  </si>
  <si>
    <t>Hébert</t>
  </si>
  <si>
    <t>Marie-Ange</t>
  </si>
  <si>
    <t>Léo</t>
  </si>
  <si>
    <t>Proulx-Bégin</t>
  </si>
  <si>
    <t>M-JUNIOR</t>
  </si>
  <si>
    <t>Benjamin ST-PIERRE</t>
  </si>
  <si>
    <t>Francois FLETCHER</t>
  </si>
  <si>
    <t>F-JUNIOR</t>
  </si>
  <si>
    <t>Sarah HAMEL</t>
  </si>
  <si>
    <t>Hamel</t>
  </si>
  <si>
    <t>Sarah</t>
  </si>
  <si>
    <t>Zed ROY</t>
  </si>
  <si>
    <t>Elisabeth BOUTIN</t>
  </si>
  <si>
    <t>Kamille LAROCQUE</t>
  </si>
  <si>
    <t>USA</t>
  </si>
  <si>
    <t>CAN</t>
  </si>
  <si>
    <t>Charles PAQUET</t>
  </si>
  <si>
    <t>MEX</t>
  </si>
  <si>
    <t>AUS</t>
  </si>
  <si>
    <t>1x</t>
  </si>
  <si>
    <t>JR</t>
  </si>
  <si>
    <t>PROG ID</t>
  </si>
  <si>
    <t>ATHLETE ID</t>
  </si>
  <si>
    <t>ATHLETE FIRST</t>
  </si>
  <si>
    <t>ATHLETE LAST</t>
  </si>
  <si>
    <t>NATIONALITY</t>
  </si>
  <si>
    <t>START NUMBER</t>
  </si>
  <si>
    <t>SWIM</t>
  </si>
  <si>
    <t>T1</t>
  </si>
  <si>
    <t>BIKE</t>
  </si>
  <si>
    <t>T2</t>
  </si>
  <si>
    <t>RUN</t>
  </si>
  <si>
    <t>POSITION</t>
  </si>
  <si>
    <t>TOTAL TIME</t>
  </si>
  <si>
    <t>Emma</t>
  </si>
  <si>
    <t>00:01:15</t>
  </si>
  <si>
    <t>00:00:48</t>
  </si>
  <si>
    <t>Amy</t>
  </si>
  <si>
    <t>Cymerman</t>
  </si>
  <si>
    <t>00:11:16</t>
  </si>
  <si>
    <t>00:01:19</t>
  </si>
  <si>
    <t>00:00:52</t>
  </si>
  <si>
    <t>00:17:30</t>
  </si>
  <si>
    <t>Brittany</t>
  </si>
  <si>
    <t>Warly</t>
  </si>
  <si>
    <t>00:01:20</t>
  </si>
  <si>
    <t>00:00:50</t>
  </si>
  <si>
    <t>00:01:21</t>
  </si>
  <si>
    <t>00:30:16</t>
  </si>
  <si>
    <t>00:00:56</t>
  </si>
  <si>
    <t>Elisabeth</t>
  </si>
  <si>
    <t>Boutin</t>
  </si>
  <si>
    <t>00:00:49</t>
  </si>
  <si>
    <t>00:01:28</t>
  </si>
  <si>
    <t>00:30:12</t>
  </si>
  <si>
    <t>00:00:55</t>
  </si>
  <si>
    <t>Samantha</t>
  </si>
  <si>
    <t>Klus</t>
  </si>
  <si>
    <t>00:01:24</t>
  </si>
  <si>
    <t>00:30:08</t>
  </si>
  <si>
    <t>01:03:08</t>
  </si>
  <si>
    <t>00:00:51</t>
  </si>
  <si>
    <t>00:19:41</t>
  </si>
  <si>
    <t>Larocque</t>
  </si>
  <si>
    <t>00:01:23</t>
  </si>
  <si>
    <t>00:19:47</t>
  </si>
  <si>
    <t>JPN</t>
  </si>
  <si>
    <t>00:00:53</t>
  </si>
  <si>
    <t>Kira</t>
  </si>
  <si>
    <t>00:10:44</t>
  </si>
  <si>
    <t>01:03:36</t>
  </si>
  <si>
    <t>Coursol</t>
  </si>
  <si>
    <t>00:31:46</t>
  </si>
  <si>
    <t>Ellen</t>
  </si>
  <si>
    <t>Pennock</t>
  </si>
  <si>
    <t>00:01:22</t>
  </si>
  <si>
    <t>Alexander</t>
  </si>
  <si>
    <t>00:01:18</t>
  </si>
  <si>
    <t>00:31:45</t>
  </si>
  <si>
    <t>00:10:59</t>
  </si>
  <si>
    <t>00:31:49</t>
  </si>
  <si>
    <t>00:19:08</t>
  </si>
  <si>
    <t>Abby</t>
  </si>
  <si>
    <t>Speirs</t>
  </si>
  <si>
    <t>01:04:24</t>
  </si>
  <si>
    <t>Brière-Dulude</t>
  </si>
  <si>
    <t>Sara</t>
  </si>
  <si>
    <t>Bourque</t>
  </si>
  <si>
    <t>Jasmine</t>
  </si>
  <si>
    <t>Feddema</t>
  </si>
  <si>
    <t>00:01:25</t>
  </si>
  <si>
    <t>Sophia</t>
  </si>
  <si>
    <t>Howell</t>
  </si>
  <si>
    <t>00:00:47</t>
  </si>
  <si>
    <t>Leanna</t>
  </si>
  <si>
    <t>Lee</t>
  </si>
  <si>
    <t>00:01:36</t>
  </si>
  <si>
    <t>00:32:45</t>
  </si>
  <si>
    <t>Chelsea</t>
  </si>
  <si>
    <t>Raymond</t>
  </si>
  <si>
    <t>00:11:47</t>
  </si>
  <si>
    <t>00:01:33</t>
  </si>
  <si>
    <t>00:32:18</t>
  </si>
  <si>
    <t>Hannah</t>
  </si>
  <si>
    <t>00:31:43</t>
  </si>
  <si>
    <t>Alicia</t>
  </si>
  <si>
    <t>Slade</t>
  </si>
  <si>
    <t>Severine</t>
  </si>
  <si>
    <t>Bouchez</t>
  </si>
  <si>
    <t>BEL</t>
  </si>
  <si>
    <t>00:00:00</t>
  </si>
  <si>
    <t>DNS</t>
  </si>
  <si>
    <t>Simard</t>
  </si>
  <si>
    <t>DSQ</t>
  </si>
  <si>
    <t>Pearson</t>
  </si>
  <si>
    <t>00:01:07</t>
  </si>
  <si>
    <t>00:27:26</t>
  </si>
  <si>
    <t>00:00:46</t>
  </si>
  <si>
    <t>Robby</t>
  </si>
  <si>
    <t>Webster</t>
  </si>
  <si>
    <t>00:10:28</t>
  </si>
  <si>
    <t>00:54:34</t>
  </si>
  <si>
    <t>Tommy</t>
  </si>
  <si>
    <t>Zaferes</t>
  </si>
  <si>
    <t>00:09:23</t>
  </si>
  <si>
    <t>00:00:44</t>
  </si>
  <si>
    <t>NZL</t>
  </si>
  <si>
    <t>00:09:38</t>
  </si>
  <si>
    <t>00:27:27</t>
  </si>
  <si>
    <t>00:54:46</t>
  </si>
  <si>
    <t>Walter</t>
  </si>
  <si>
    <t>Schafer</t>
  </si>
  <si>
    <t>00:10:36</t>
  </si>
  <si>
    <t>00:01:10</t>
  </si>
  <si>
    <t>Austin</t>
  </si>
  <si>
    <t>Hindman</t>
  </si>
  <si>
    <t>00:01:12</t>
  </si>
  <si>
    <t>00:27:21</t>
  </si>
  <si>
    <t>00:15:48</t>
  </si>
  <si>
    <t>00:54:51</t>
  </si>
  <si>
    <t>00:10:17</t>
  </si>
  <si>
    <t>00:01:11</t>
  </si>
  <si>
    <t>00:15:56</t>
  </si>
  <si>
    <t>Martin</t>
  </si>
  <si>
    <t>Sobey</t>
  </si>
  <si>
    <t>00:10:19</t>
  </si>
  <si>
    <t>00:00:43</t>
  </si>
  <si>
    <t>00:01:14</t>
  </si>
  <si>
    <t>00:27:24</t>
  </si>
  <si>
    <t>00:16:02</t>
  </si>
  <si>
    <t>Eduardo</t>
  </si>
  <si>
    <t>00:01:09</t>
  </si>
  <si>
    <t>Jeremy</t>
  </si>
  <si>
    <t>Obrand</t>
  </si>
  <si>
    <t>00:16:09</t>
  </si>
  <si>
    <t>Michael</t>
  </si>
  <si>
    <t>Arishita</t>
  </si>
  <si>
    <t>00:10:04</t>
  </si>
  <si>
    <t>00:01:06</t>
  </si>
  <si>
    <t>00:27:10</t>
  </si>
  <si>
    <t>00:16:20</t>
  </si>
  <si>
    <t>00:10:33</t>
  </si>
  <si>
    <t>00:55:39</t>
  </si>
  <si>
    <t>00:55:42</t>
  </si>
  <si>
    <t>00:09:58</t>
  </si>
  <si>
    <t>00:27:09</t>
  </si>
  <si>
    <t>00:55:46</t>
  </si>
  <si>
    <t>Aiden</t>
  </si>
  <si>
    <t>Longcroft-Harris</t>
  </si>
  <si>
    <t>00:09:25</t>
  </si>
  <si>
    <t>00:16:50</t>
  </si>
  <si>
    <t>Plourde-Couture</t>
  </si>
  <si>
    <t>00:09:43</t>
  </si>
  <si>
    <t>00:16:57</t>
  </si>
  <si>
    <t>00:10:37</t>
  </si>
  <si>
    <t>00:01:13</t>
  </si>
  <si>
    <t>00:17:10</t>
  </si>
  <si>
    <t>00:56:08</t>
  </si>
  <si>
    <t>Garneau</t>
  </si>
  <si>
    <t>00:17:13</t>
  </si>
  <si>
    <t>Mainville</t>
  </si>
  <si>
    <t>00:01:17</t>
  </si>
  <si>
    <t>00:17:15</t>
  </si>
  <si>
    <t>Smith</t>
  </si>
  <si>
    <t>00:17:25</t>
  </si>
  <si>
    <t>Chase</t>
  </si>
  <si>
    <t>Mcqueen</t>
  </si>
  <si>
    <t>00:09:47</t>
  </si>
  <si>
    <t>00:17:27</t>
  </si>
  <si>
    <t>Houle</t>
  </si>
  <si>
    <t>00:10:08</t>
  </si>
  <si>
    <t>00:27:02</t>
  </si>
  <si>
    <t>00:56:47</t>
  </si>
  <si>
    <t>00:09:40</t>
  </si>
  <si>
    <t>00:27:25</t>
  </si>
  <si>
    <t>Chris</t>
  </si>
  <si>
    <t>Gregor</t>
  </si>
  <si>
    <t>00:10:35</t>
  </si>
  <si>
    <t>00:10:30</t>
  </si>
  <si>
    <t>Hamish</t>
  </si>
  <si>
    <t>Babin</t>
  </si>
  <si>
    <t>Jesus Gildardo</t>
  </si>
  <si>
    <t>Espiritu</t>
  </si>
  <si>
    <t>00:28:29</t>
  </si>
  <si>
    <t>00:10:03</t>
  </si>
  <si>
    <t>00:09:34</t>
  </si>
  <si>
    <t>00:58:22</t>
  </si>
  <si>
    <t>00:10:47</t>
  </si>
  <si>
    <t>00:28:23</t>
  </si>
  <si>
    <t>00:00:45</t>
  </si>
  <si>
    <t>00:10:09</t>
  </si>
  <si>
    <t>00:01:16</t>
  </si>
  <si>
    <t>Hinton</t>
  </si>
  <si>
    <t>00:59:12</t>
  </si>
  <si>
    <t>00:19:00</t>
  </si>
  <si>
    <t>00:19:09</t>
  </si>
  <si>
    <t>Kevin</t>
  </si>
  <si>
    <t>Martínez</t>
  </si>
  <si>
    <t>00:19:22</t>
  </si>
  <si>
    <t>Eric</t>
  </si>
  <si>
    <t>Dokter</t>
  </si>
  <si>
    <t>00:10:31</t>
  </si>
  <si>
    <t>01:01:48</t>
  </si>
  <si>
    <t>00:18:24</t>
  </si>
  <si>
    <t>01:02:47</t>
  </si>
  <si>
    <t>00:10:41</t>
  </si>
  <si>
    <t>DNF</t>
  </si>
  <si>
    <t>Sous-Total 2</t>
  </si>
  <si>
    <t>Sous-total 1</t>
  </si>
  <si>
    <t>Sous-total 2</t>
  </si>
  <si>
    <t>Critère 1</t>
  </si>
  <si>
    <t>Critère 2</t>
  </si>
  <si>
    <t>Athlète</t>
  </si>
  <si>
    <t>Performance</t>
  </si>
  <si>
    <t>Amélie Kretz</t>
  </si>
  <si>
    <t>Alexis Lepage</t>
  </si>
  <si>
    <t>7e Magog</t>
  </si>
  <si>
    <t>Charles Paquet</t>
  </si>
  <si>
    <t>3e Bridgetown</t>
  </si>
  <si>
    <t>8e Sarasota</t>
  </si>
  <si>
    <t>Elisabeth Boutin</t>
  </si>
  <si>
    <t>Edouard Garneau</t>
  </si>
  <si>
    <t>11e Magog</t>
  </si>
  <si>
    <t>Jérémy Briand</t>
  </si>
  <si>
    <t>7e Richmond</t>
  </si>
  <si>
    <t>Karol-Ann Roy</t>
  </si>
  <si>
    <t>Pavlos Antoniades</t>
  </si>
  <si>
    <t>9e Montréal</t>
  </si>
  <si>
    <t>Total course</t>
  </si>
  <si>
    <t>Colonne1</t>
  </si>
  <si>
    <t>Colonne2</t>
  </si>
  <si>
    <t>Colonne3</t>
  </si>
  <si>
    <t>Colonne4</t>
  </si>
  <si>
    <t>Colonne5</t>
  </si>
  <si>
    <t>Colonne6</t>
  </si>
  <si>
    <t>Colonne7</t>
  </si>
  <si>
    <t>Colonne8</t>
  </si>
  <si>
    <t>Colonne9</t>
  </si>
  <si>
    <t>Colonne10</t>
  </si>
  <si>
    <t>Colonne11</t>
  </si>
  <si>
    <t>400 ou 800</t>
  </si>
  <si>
    <t>Noemie BEAULIEU</t>
  </si>
  <si>
    <t>Raphaelle LEBLOND</t>
  </si>
  <si>
    <t>Alexandra MOREL</t>
  </si>
  <si>
    <t>Clara NORMAND</t>
  </si>
  <si>
    <t>Rose-Emanuelle BINETTE</t>
  </si>
  <si>
    <t>01:08:41.4</t>
  </si>
  <si>
    <t>01:09:01.1</t>
  </si>
  <si>
    <t>01:09:41.8</t>
  </si>
  <si>
    <t>01:10:16.3</t>
  </si>
  <si>
    <t>01:10:32.0</t>
  </si>
  <si>
    <t>01:11:05.7</t>
  </si>
  <si>
    <t>01:12:13.7</t>
  </si>
  <si>
    <t>01:12:36.8</t>
  </si>
  <si>
    <t>01:12:56.8</t>
  </si>
  <si>
    <t>01:13:48.8</t>
  </si>
  <si>
    <t>01:13:57.0</t>
  </si>
  <si>
    <t>01:14:10.6</t>
  </si>
  <si>
    <t>01:14:42.6</t>
  </si>
  <si>
    <t>01:15:38.8</t>
  </si>
  <si>
    <t>01:15:55.6</t>
  </si>
  <si>
    <t>01:16:00.6</t>
  </si>
  <si>
    <t>01:17:49.9</t>
  </si>
  <si>
    <t>01:17:51.5</t>
  </si>
  <si>
    <t>01:18:12.2</t>
  </si>
  <si>
    <t>01:20:07.4</t>
  </si>
  <si>
    <t>Gabrielle BERNATCHEZ</t>
  </si>
  <si>
    <t>00:59:27.8</t>
  </si>
  <si>
    <t>00:59:38.5</t>
  </si>
  <si>
    <t>00:59:55.7</t>
  </si>
  <si>
    <t>01:00:00.1</t>
  </si>
  <si>
    <t>01:00:13.6</t>
  </si>
  <si>
    <t>01:00:27.4</t>
  </si>
  <si>
    <t>01:00:48.2</t>
  </si>
  <si>
    <t>01:00:53.3</t>
  </si>
  <si>
    <t>01:00:53.4</t>
  </si>
  <si>
    <t>01:01:18.6</t>
  </si>
  <si>
    <t>01:01:20.0</t>
  </si>
  <si>
    <t>01:01:32.4</t>
  </si>
  <si>
    <t>01:01:37.9</t>
  </si>
  <si>
    <t>01:01:41.5</t>
  </si>
  <si>
    <t>Nicolas BOLOURI</t>
  </si>
  <si>
    <t>01:01:57.3</t>
  </si>
  <si>
    <t>01:02:06.8</t>
  </si>
  <si>
    <t>01:02:35.0</t>
  </si>
  <si>
    <t>01:02:39.0</t>
  </si>
  <si>
    <t>01:03:51.2</t>
  </si>
  <si>
    <t>Loic POULIN-DESJARDINS</t>
  </si>
  <si>
    <t>01:05:24.1</t>
  </si>
  <si>
    <t>Nathan GRONDIN</t>
  </si>
  <si>
    <t>01:05:42.4</t>
  </si>
  <si>
    <t>Masse ZED-OLIVIER</t>
  </si>
  <si>
    <t>01:06:21.9</t>
  </si>
  <si>
    <t>Mathieu BENOIT</t>
  </si>
  <si>
    <t>01:06:22.1</t>
  </si>
  <si>
    <t>01:07:20.6</t>
  </si>
  <si>
    <t>Dolan ARNAUD</t>
  </si>
  <si>
    <t>01:08:22.0</t>
  </si>
  <si>
    <t>01:09:55.9</t>
  </si>
  <si>
    <t>Frederick RACINE</t>
  </si>
  <si>
    <t>01:10:53.1</t>
  </si>
  <si>
    <t>Cedric BEAULIEU</t>
  </si>
  <si>
    <t>01:11:17.1</t>
  </si>
  <si>
    <t>Jordan APRIL</t>
  </si>
  <si>
    <t>01:11:32.3</t>
  </si>
  <si>
    <t>Philippe LACASSE</t>
  </si>
  <si>
    <t>01:12:29.3</t>
  </si>
  <si>
    <t>Cecric SIMARD</t>
  </si>
  <si>
    <t>01:13:19.5</t>
  </si>
  <si>
    <t>Anthony VACHON</t>
  </si>
  <si>
    <t>01:15:59.0</t>
  </si>
  <si>
    <t>Jeremy LAJOIE</t>
  </si>
  <si>
    <t>Mathis RICHER</t>
  </si>
  <si>
    <t>Michael SIMARD</t>
  </si>
  <si>
    <t>Louis MARCHAND</t>
  </si>
  <si>
    <t xml:space="preserve">CAMTRI Magog et Montréal </t>
  </si>
  <si>
    <t>Championnat provincial Valleyfield</t>
  </si>
  <si>
    <t>Série Grand Prix</t>
  </si>
  <si>
    <t>Drummondville</t>
  </si>
  <si>
    <t>Duchesnay</t>
  </si>
  <si>
    <t>Champ. Canadien  Junior</t>
  </si>
  <si>
    <t>GP</t>
  </si>
  <si>
    <t>BEAULIEU</t>
  </si>
  <si>
    <t>Noemie</t>
  </si>
  <si>
    <t>F</t>
  </si>
  <si>
    <t>00:32:15.6</t>
  </si>
  <si>
    <t>TQ8273</t>
  </si>
  <si>
    <t>BOUTIN</t>
  </si>
  <si>
    <t>F-Elite/U23</t>
  </si>
  <si>
    <t>00:32:34.5</t>
  </si>
  <si>
    <t>TQ1335</t>
  </si>
  <si>
    <t>COURSOL</t>
  </si>
  <si>
    <t>00:32:39.2</t>
  </si>
  <si>
    <t>TQ17540</t>
  </si>
  <si>
    <t>SIMARD</t>
  </si>
  <si>
    <t>00:32:47.2</t>
  </si>
  <si>
    <t>TQ5681</t>
  </si>
  <si>
    <t>LAROCQUE</t>
  </si>
  <si>
    <t>00:32:53.0</t>
  </si>
  <si>
    <t>TQ17304</t>
  </si>
  <si>
    <t>LALANCETTE</t>
  </si>
  <si>
    <t>00:33:00.8</t>
  </si>
  <si>
    <t>TQ10464</t>
  </si>
  <si>
    <t>BRIERE-DULUDE</t>
  </si>
  <si>
    <t>00:33:05.7</t>
  </si>
  <si>
    <t>TQ3442</t>
  </si>
  <si>
    <t>DUMAS</t>
  </si>
  <si>
    <t>00:33:17.7</t>
  </si>
  <si>
    <t>TQ10070</t>
  </si>
  <si>
    <t>LEMIEUX</t>
  </si>
  <si>
    <t>Elizabeth</t>
  </si>
  <si>
    <t>00:33:35.7</t>
  </si>
  <si>
    <t>tq20442</t>
  </si>
  <si>
    <t>FAULD</t>
  </si>
  <si>
    <t>Rachel</t>
  </si>
  <si>
    <t>KENNEDY</t>
  </si>
  <si>
    <t>Madeleine</t>
  </si>
  <si>
    <t>00:35:01.2</t>
  </si>
  <si>
    <t>HEBERT</t>
  </si>
  <si>
    <t>00:35:39.2</t>
  </si>
  <si>
    <t>TQ8515</t>
  </si>
  <si>
    <t>SNYDER</t>
  </si>
  <si>
    <t>Ava</t>
  </si>
  <si>
    <t>00:34:44.5</t>
  </si>
  <si>
    <t>HAMEL</t>
  </si>
  <si>
    <t>00:34:54.8</t>
  </si>
  <si>
    <t>TQ9537</t>
  </si>
  <si>
    <t>LEBLOND</t>
  </si>
  <si>
    <t>Raphaelle</t>
  </si>
  <si>
    <t>00:35:09.3</t>
  </si>
  <si>
    <t>TQ15852</t>
  </si>
  <si>
    <t>BINETTE</t>
  </si>
  <si>
    <t>Rose-Emanuelle</t>
  </si>
  <si>
    <t>00:35:18.1</t>
  </si>
  <si>
    <t>TQ11824</t>
  </si>
  <si>
    <t>NORMAND</t>
  </si>
  <si>
    <t>Clara</t>
  </si>
  <si>
    <t>00:35:42.5</t>
  </si>
  <si>
    <t>TQ5104</t>
  </si>
  <si>
    <t>MOREL</t>
  </si>
  <si>
    <t>Alexandra</t>
  </si>
  <si>
    <t>00:35:49.1</t>
  </si>
  <si>
    <t>TQ16288</t>
  </si>
  <si>
    <t>GOBEIL</t>
  </si>
  <si>
    <t>Lea</t>
  </si>
  <si>
    <t>00:35:58.9</t>
  </si>
  <si>
    <t>TQ16175</t>
  </si>
  <si>
    <t>WHITMARSH</t>
  </si>
  <si>
    <t>Denbeigh</t>
  </si>
  <si>
    <t>00:36:21.1</t>
  </si>
  <si>
    <t>TQ17889</t>
  </si>
  <si>
    <t>RIVARD</t>
  </si>
  <si>
    <t>00:36:29.9</t>
  </si>
  <si>
    <t>tq4696</t>
  </si>
  <si>
    <t>GRENIER</t>
  </si>
  <si>
    <t>Eve</t>
  </si>
  <si>
    <t>00:37:27.2</t>
  </si>
  <si>
    <t>TQ12558</t>
  </si>
  <si>
    <t>L'ABBE</t>
  </si>
  <si>
    <t>Kaitlyn</t>
  </si>
  <si>
    <t>00:38:28.5</t>
  </si>
  <si>
    <t>BRIAND</t>
  </si>
  <si>
    <t>M</t>
  </si>
  <si>
    <t>M-Elite/U23</t>
  </si>
  <si>
    <t>00:29:12.4</t>
  </si>
  <si>
    <t>TQ1904</t>
  </si>
  <si>
    <t>WINDISCH</t>
  </si>
  <si>
    <t>00:29:23.0</t>
  </si>
  <si>
    <t>TQ9372</t>
  </si>
  <si>
    <t>MAINVILLE</t>
  </si>
  <si>
    <t>00:29:32.7</t>
  </si>
  <si>
    <t>TQ20773</t>
  </si>
  <si>
    <t>PLOURDE-COUTURE</t>
  </si>
  <si>
    <t>00:29:45.9</t>
  </si>
  <si>
    <t>TQ1538</t>
  </si>
  <si>
    <t>ROY</t>
  </si>
  <si>
    <t>Leo</t>
  </si>
  <si>
    <t>00:29:52.0</t>
  </si>
  <si>
    <t>TQ3730</t>
  </si>
  <si>
    <t>HARVEY</t>
  </si>
  <si>
    <t>00:29:55.0</t>
  </si>
  <si>
    <t>TQ8319</t>
  </si>
  <si>
    <t>PROULX-BEGIN</t>
  </si>
  <si>
    <t>00:29:58.3</t>
  </si>
  <si>
    <t>TQ8087</t>
  </si>
  <si>
    <t>HOULE</t>
  </si>
  <si>
    <t>00:30:04.0</t>
  </si>
  <si>
    <t>Tq3962</t>
  </si>
  <si>
    <t>JAMNICKY</t>
  </si>
  <si>
    <t>Jacob</t>
  </si>
  <si>
    <t>00:30:08.2</t>
  </si>
  <si>
    <t>00:30:17.4</t>
  </si>
  <si>
    <t>TQ3729</t>
  </si>
  <si>
    <t>GARNEAU</t>
  </si>
  <si>
    <t>00:30:28.5</t>
  </si>
  <si>
    <t>TQ17302</t>
  </si>
  <si>
    <t>OUELLET</t>
  </si>
  <si>
    <t>00:30:37.1</t>
  </si>
  <si>
    <t>TQ9536</t>
  </si>
  <si>
    <t>NOLET</t>
  </si>
  <si>
    <t>William</t>
  </si>
  <si>
    <t>00:31:03.9</t>
  </si>
  <si>
    <t>TQ13584</t>
  </si>
  <si>
    <t>TQ6151</t>
  </si>
  <si>
    <t>LAJOIE</t>
  </si>
  <si>
    <t>00:29:59.5</t>
  </si>
  <si>
    <t>TQ11711</t>
  </si>
  <si>
    <t>FOREST</t>
  </si>
  <si>
    <t>00:30:08.0</t>
  </si>
  <si>
    <t>TQ13823</t>
  </si>
  <si>
    <t>POULIN-DESJARDINS</t>
  </si>
  <si>
    <t>Loic</t>
  </si>
  <si>
    <t>00:30:20.7</t>
  </si>
  <si>
    <t>TQ7298</t>
  </si>
  <si>
    <t>BOLOURI</t>
  </si>
  <si>
    <t>00:30:32.2</t>
  </si>
  <si>
    <t>TQ13023</t>
  </si>
  <si>
    <t>GOUIN</t>
  </si>
  <si>
    <t>00:30:36.5</t>
  </si>
  <si>
    <t>tq6408</t>
  </si>
  <si>
    <t>GRONDIN</t>
  </si>
  <si>
    <t>Nathan</t>
  </si>
  <si>
    <t>00:30:38.9</t>
  </si>
  <si>
    <t>TQ11510</t>
  </si>
  <si>
    <t>COTE</t>
  </si>
  <si>
    <t>00:30:52.0</t>
  </si>
  <si>
    <t>TQ20727</t>
  </si>
  <si>
    <t>ST-PIERRE</t>
  </si>
  <si>
    <t>Benjamin</t>
  </si>
  <si>
    <t>00:31:12.1</t>
  </si>
  <si>
    <t>TQ4670</t>
  </si>
  <si>
    <t>DESPATIES</t>
  </si>
  <si>
    <t>Marc</t>
  </si>
  <si>
    <t>M35-39</t>
  </si>
  <si>
    <t>00:31:15.4</t>
  </si>
  <si>
    <t>TQ17367</t>
  </si>
  <si>
    <t>TETREAULT</t>
  </si>
  <si>
    <t>Emile</t>
  </si>
  <si>
    <t>00:31:22.6</t>
  </si>
  <si>
    <t>TQ6470</t>
  </si>
  <si>
    <t>MICHAUD</t>
  </si>
  <si>
    <t>Antoine</t>
  </si>
  <si>
    <t>00:31:40.3</t>
  </si>
  <si>
    <t>TQ18689</t>
  </si>
  <si>
    <t>TETU</t>
  </si>
  <si>
    <t>00:32:02.8</t>
  </si>
  <si>
    <t>TQ17242</t>
  </si>
  <si>
    <t>FLETCHER</t>
  </si>
  <si>
    <t>Francois</t>
  </si>
  <si>
    <t>00:32:59.2</t>
  </si>
  <si>
    <t>TQ16078</t>
  </si>
  <si>
    <t>MASSE</t>
  </si>
  <si>
    <t>00:33:12.3</t>
  </si>
  <si>
    <t>TQ19329</t>
  </si>
  <si>
    <t>MARCHAND</t>
  </si>
  <si>
    <t>Louis</t>
  </si>
  <si>
    <t>00:32:41.9</t>
  </si>
  <si>
    <t>Tq17750</t>
  </si>
  <si>
    <t>CHANT</t>
  </si>
  <si>
    <t>00:32:47.7</t>
  </si>
  <si>
    <t>TQ20778</t>
  </si>
  <si>
    <t>TOURIGNY-PLANTE</t>
  </si>
  <si>
    <t>Alex</t>
  </si>
  <si>
    <t>00:33:30.5</t>
  </si>
  <si>
    <t>TQ17924</t>
  </si>
  <si>
    <t>RACINE</t>
  </si>
  <si>
    <t>Frederick</t>
  </si>
  <si>
    <t>00:33:31.4</t>
  </si>
  <si>
    <t>Tq12683</t>
  </si>
  <si>
    <t>APRIL</t>
  </si>
  <si>
    <t>Jordan</t>
  </si>
  <si>
    <t>00:34:09.5</t>
  </si>
  <si>
    <t>TQ14361</t>
  </si>
  <si>
    <t>DOLAN</t>
  </si>
  <si>
    <t>Arnaud</t>
  </si>
  <si>
    <t>00:34:19.3</t>
  </si>
  <si>
    <t>tq17424</t>
  </si>
  <si>
    <t>BELLERIVE</t>
  </si>
  <si>
    <t>Jasmin</t>
  </si>
  <si>
    <t>00:35:03.1</t>
  </si>
  <si>
    <t>TQ17807</t>
  </si>
  <si>
    <t>GAUVIN</t>
  </si>
  <si>
    <t>00:35:40.2</t>
  </si>
  <si>
    <t>TQ15736</t>
  </si>
  <si>
    <t>BENOIT</t>
  </si>
  <si>
    <t>Mathieu</t>
  </si>
  <si>
    <t>00:35:44.9</t>
  </si>
  <si>
    <t>tq15722</t>
  </si>
  <si>
    <t>VACHON</t>
  </si>
  <si>
    <t>00:36:01.2</t>
  </si>
  <si>
    <t>TQ16034</t>
  </si>
  <si>
    <t>FISHER</t>
  </si>
  <si>
    <t>Luke</t>
  </si>
  <si>
    <t>00:36:26.6</t>
  </si>
  <si>
    <t>TQ11709</t>
  </si>
  <si>
    <t>BANVILLE</t>
  </si>
  <si>
    <t>Tristan</t>
  </si>
  <si>
    <t>00:36:58.1</t>
  </si>
  <si>
    <t>TQ17849</t>
  </si>
  <si>
    <t>WHITTOM</t>
  </si>
  <si>
    <t>Jimmy</t>
  </si>
  <si>
    <t>00:38:38.7</t>
  </si>
  <si>
    <t>TQ17906</t>
  </si>
  <si>
    <t>Cut off Élite : 01:04,13</t>
  </si>
  <si>
    <t>Cut off Junior : 01:05,25</t>
  </si>
  <si>
    <t>Cut off Élite : 01:14,11</t>
  </si>
  <si>
    <t>Cut off Junior : 01:15,34</t>
  </si>
  <si>
    <t>Cut off Élite :31:32</t>
  </si>
  <si>
    <t>Cut off junior : 32:20</t>
  </si>
  <si>
    <t>Cut off Élite : 34:50,4</t>
  </si>
  <si>
    <t>Cut off junior : 35:29,2</t>
  </si>
  <si>
    <t>Rang ITU</t>
  </si>
  <si>
    <t>Top 20 WC</t>
  </si>
  <si>
    <t>Top 5 CC</t>
  </si>
  <si>
    <t>Canadiens</t>
  </si>
  <si>
    <t>Top 12 CC</t>
  </si>
  <si>
    <t>Top 20 CC</t>
  </si>
  <si>
    <t>MTL</t>
  </si>
  <si>
    <t>Duschesnay</t>
  </si>
  <si>
    <t>Valeyfield</t>
  </si>
  <si>
    <t>Statut 2019</t>
  </si>
  <si>
    <t>Âge 2019</t>
  </si>
  <si>
    <t>Beaulieu</t>
  </si>
  <si>
    <t>Noémie</t>
  </si>
  <si>
    <t>Normand</t>
  </si>
  <si>
    <t>Leblond</t>
  </si>
  <si>
    <t>Raphaëlle</t>
  </si>
  <si>
    <t>Binette</t>
  </si>
  <si>
    <t>Rose-Emmanuelle</t>
  </si>
  <si>
    <t>Äge 2019</t>
  </si>
  <si>
    <t>St-Piere</t>
  </si>
  <si>
    <t>Bolouri</t>
  </si>
  <si>
    <t>Gouin</t>
  </si>
  <si>
    <t>Nolet</t>
  </si>
  <si>
    <t>Poulin-Desjardins</t>
  </si>
  <si>
    <t>Lajoie</t>
  </si>
  <si>
    <t>ESpoir</t>
  </si>
  <si>
    <t>Grondin</t>
  </si>
  <si>
    <t>Émile</t>
  </si>
  <si>
    <t>Tétreault</t>
  </si>
  <si>
    <t>Jack</t>
  </si>
  <si>
    <t>Van Stekelenburg</t>
  </si>
  <si>
    <t> AUS</t>
  </si>
  <si>
    <t>Breen</t>
  </si>
  <si>
    <t>Cassidy</t>
  </si>
  <si>
    <t>Shaw</t>
  </si>
  <si>
    <t>Kurt</t>
  </si>
  <si>
    <t>Mcdonald</t>
  </si>
  <si>
    <t>Lachlan</t>
  </si>
  <si>
    <t>Hovius</t>
  </si>
  <si>
    <t>Kye</t>
  </si>
  <si>
    <t>Wylde</t>
  </si>
  <si>
    <t>Matheus</t>
  </si>
  <si>
    <t>Diniz</t>
  </si>
  <si>
    <t> BRA</t>
  </si>
  <si>
    <t>João Teixeira</t>
  </si>
  <si>
    <t>Alvares</t>
  </si>
  <si>
    <t> CAN</t>
  </si>
  <si>
    <t>Brock</t>
  </si>
  <si>
    <t>Hoel</t>
  </si>
  <si>
    <t>Brennen</t>
  </si>
  <si>
    <t>Dylan</t>
  </si>
  <si>
    <t>Pust</t>
  </si>
  <si>
    <t>Liam</t>
  </si>
  <si>
    <t>Donnelly</t>
  </si>
  <si>
    <t>Jamnicky</t>
  </si>
  <si>
    <t>Jessey</t>
  </si>
  <si>
    <t>The Elf</t>
  </si>
  <si>
    <t>Carson</t>
  </si>
  <si>
    <t>Mccomb</t>
  </si>
  <si>
    <t>Aidan</t>
  </si>
  <si>
    <t>Comeau</t>
  </si>
  <si>
    <t>Matthew</t>
  </si>
  <si>
    <t>Fong</t>
  </si>
  <si>
    <t>Benoit</t>
  </si>
  <si>
    <t>Evan</t>
  </si>
  <si>
    <t>Haddock</t>
  </si>
  <si>
    <t>Cote</t>
  </si>
  <si>
    <t>Logan</t>
  </si>
  <si>
    <t>Arthur</t>
  </si>
  <si>
    <t>LAP</t>
  </si>
  <si>
    <t>Kaelen</t>
  </si>
  <si>
    <t>Kolb</t>
  </si>
  <si>
    <t>Roberto</t>
  </si>
  <si>
    <t>Porras</t>
  </si>
  <si>
    <t> CHI</t>
  </si>
  <si>
    <t>Ulloa</t>
  </si>
  <si>
    <t> DOM</t>
  </si>
  <si>
    <t>François</t>
  </si>
  <si>
    <t>Fletcher</t>
  </si>
  <si>
    <t> FRA</t>
  </si>
  <si>
    <t>Taishi</t>
  </si>
  <si>
    <t>Furuyama</t>
  </si>
  <si>
    <t> JPN</t>
  </si>
  <si>
    <t>Guillermo</t>
  </si>
  <si>
    <t>Ruiz Tome</t>
  </si>
  <si>
    <t> MEX</t>
  </si>
  <si>
    <t>Padilla Vargas</t>
  </si>
  <si>
    <t>Jorge</t>
  </si>
  <si>
    <t>Alarcon Familiar</t>
  </si>
  <si>
    <t>Rodrigo</t>
  </si>
  <si>
    <t>Raya Rodriguez</t>
  </si>
  <si>
    <t>Aram Michell</t>
  </si>
  <si>
    <t>Peñaflor Moysen</t>
  </si>
  <si>
    <t>Leonardo</t>
  </si>
  <si>
    <t>Saucedo</t>
  </si>
  <si>
    <t>Haycock</t>
  </si>
  <si>
    <t> NZL</t>
  </si>
  <si>
    <t>Miller</t>
  </si>
  <si>
    <t>Josh</t>
  </si>
  <si>
    <t>Hemara</t>
  </si>
  <si>
    <t>Josiah</t>
  </si>
  <si>
    <t>Ney</t>
  </si>
  <si>
    <t>Yoann</t>
  </si>
  <si>
    <t>Nuber</t>
  </si>
  <si>
    <t> SUI</t>
  </si>
  <si>
    <t> USA</t>
  </si>
  <si>
    <t>Dubrick</t>
  </si>
  <si>
    <t>Alec</t>
  </si>
  <si>
    <t>Wilimovsky</t>
  </si>
  <si>
    <t>Clayton</t>
  </si>
  <si>
    <t>Hutchins</t>
  </si>
  <si>
    <t>Derek</t>
  </si>
  <si>
    <t>Oskutis</t>
  </si>
  <si>
    <t>Hunter</t>
  </si>
  <si>
    <t>Lussi</t>
  </si>
  <si>
    <t>Grant</t>
  </si>
  <si>
    <t>Wiggins</t>
  </si>
  <si>
    <t>Hedgeland</t>
  </si>
  <si>
    <t>Luma</t>
  </si>
  <si>
    <t>Guillen</t>
  </si>
  <si>
    <t>Barbara</t>
  </si>
  <si>
    <t>Santos</t>
  </si>
  <si>
    <t>Luiza</t>
  </si>
  <si>
    <t>Cravo</t>
  </si>
  <si>
    <t>Colette</t>
  </si>
  <si>
    <t>Reimer</t>
  </si>
  <si>
    <t>Skaug</t>
  </si>
  <si>
    <t>Wilson</t>
  </si>
  <si>
    <t>Faulds</t>
  </si>
  <si>
    <t>Nataliia</t>
  </si>
  <si>
    <t>Kolesova</t>
  </si>
  <si>
    <t>Teagan</t>
  </si>
  <si>
    <t>Shapansky</t>
  </si>
  <si>
    <t>Ella</t>
  </si>
  <si>
    <t>Kubas</t>
  </si>
  <si>
    <t>Hnatyshyn</t>
  </si>
  <si>
    <t>Snyder</t>
  </si>
  <si>
    <t>Charlotte</t>
  </si>
  <si>
    <t>Audra</t>
  </si>
  <si>
    <t>Catalina</t>
  </si>
  <si>
    <t>Salazar</t>
  </si>
  <si>
    <t>Raz</t>
  </si>
  <si>
    <t>Poradosu</t>
  </si>
  <si>
    <t> ISR</t>
  </si>
  <si>
    <t> ITU</t>
  </si>
  <si>
    <t>Hiraku</t>
  </si>
  <si>
    <t>Fukuoka</t>
  </si>
  <si>
    <t>Ana Maria Valentina</t>
  </si>
  <si>
    <t>Torres Gomez</t>
  </si>
  <si>
    <t>Maria Isabel</t>
  </si>
  <si>
    <t>Solorzano</t>
  </si>
  <si>
    <t>Eva</t>
  </si>
  <si>
    <t>Goodisson</t>
  </si>
  <si>
    <t>Rebecca</t>
  </si>
  <si>
    <t>Naughton</t>
  </si>
  <si>
    <t>Cut off junior : 59'24</t>
  </si>
  <si>
    <t>Cut off élite : 58,19</t>
  </si>
  <si>
    <t>Cut off Élite : 01:06:27</t>
  </si>
  <si>
    <t>Cut off Junior : 01:07:41</t>
  </si>
  <si>
    <t>8e</t>
  </si>
  <si>
    <t>9e</t>
  </si>
  <si>
    <t>Panams</t>
  </si>
  <si>
    <t>8e/12e/17e</t>
  </si>
  <si>
    <t>1ere</t>
  </si>
  <si>
    <t>1ere JR</t>
  </si>
  <si>
    <t>1ère Élite</t>
  </si>
  <si>
    <t>4e Élite</t>
  </si>
  <si>
    <t>5e Élite</t>
  </si>
  <si>
    <t>7e/10e</t>
  </si>
  <si>
    <t>11e</t>
  </si>
  <si>
    <t>Britton</t>
  </si>
  <si>
    <t>Isla</t>
  </si>
  <si>
    <t>3e JR</t>
  </si>
  <si>
    <t>Knighton</t>
  </si>
  <si>
    <t>00:30:15</t>
  </si>
  <si>
    <t>00:00:27</t>
  </si>
  <si>
    <t>00:17:05</t>
  </si>
  <si>
    <t>Marissa</t>
  </si>
  <si>
    <t>Ferrante</t>
  </si>
  <si>
    <t>00:09:21</t>
  </si>
  <si>
    <t>00:00:24</t>
  </si>
  <si>
    <t>00:58:29</t>
  </si>
  <si>
    <t>00:09:37</t>
  </si>
  <si>
    <t>00:30:00</t>
  </si>
  <si>
    <t>00:17:35</t>
  </si>
  <si>
    <t>00:58:46</t>
  </si>
  <si>
    <t>00:29:54</t>
  </si>
  <si>
    <t>00:00:28</t>
  </si>
  <si>
    <t>00:17:45</t>
  </si>
  <si>
    <t>00:59:02</t>
  </si>
  <si>
    <t>00:09:41</t>
  </si>
  <si>
    <t>00:29:50</t>
  </si>
  <si>
    <t>00:17:59</t>
  </si>
  <si>
    <t>Kyla</t>
  </si>
  <si>
    <t>00:09:26</t>
  </si>
  <si>
    <t>00:00:25</t>
  </si>
  <si>
    <t>00:18:10</t>
  </si>
  <si>
    <t>00:59:22</t>
  </si>
  <si>
    <t>00:09:18</t>
  </si>
  <si>
    <t>00:00:31</t>
  </si>
  <si>
    <t>00:18:05</t>
  </si>
  <si>
    <t>00:59:24</t>
  </si>
  <si>
    <t>00:29:57</t>
  </si>
  <si>
    <t>00:18:22</t>
  </si>
  <si>
    <t>00:59:31</t>
  </si>
  <si>
    <t>00:09:30</t>
  </si>
  <si>
    <t>00:30:06</t>
  </si>
  <si>
    <t>00:00:26</t>
  </si>
  <si>
    <t>00:18:38</t>
  </si>
  <si>
    <t>00:59:52</t>
  </si>
  <si>
    <t>00:09:28</t>
  </si>
  <si>
    <t>00:30:02</t>
  </si>
  <si>
    <t>00:18:44</t>
  </si>
  <si>
    <t>01:00:00</t>
  </si>
  <si>
    <t>01:00:24</t>
  </si>
  <si>
    <t>00:31:28</t>
  </si>
  <si>
    <t>00:17:48</t>
  </si>
  <si>
    <t>01:01:01</t>
  </si>
  <si>
    <t>00:30:01</t>
  </si>
  <si>
    <t>00:20:11</t>
  </si>
  <si>
    <t>01:01:26</t>
  </si>
  <si>
    <t>Gina</t>
  </si>
  <si>
    <t>Sereno</t>
  </si>
  <si>
    <t>00:10:20</t>
  </si>
  <si>
    <t>00:32:10</t>
  </si>
  <si>
    <t>00:00:30</t>
  </si>
  <si>
    <t>01:01:31</t>
  </si>
  <si>
    <t xml:space="preserve">Isla </t>
  </si>
  <si>
    <t>00:10:02</t>
  </si>
  <si>
    <t>00:31:30</t>
  </si>
  <si>
    <t>00:00:23</t>
  </si>
  <si>
    <t>00:18:41</t>
  </si>
  <si>
    <t>00:31:39</t>
  </si>
  <si>
    <t>00:18:49</t>
  </si>
  <si>
    <t>01:02:01</t>
  </si>
  <si>
    <t>00:31:19</t>
  </si>
  <si>
    <t>00:18:56</t>
  </si>
  <si>
    <t>01:02:05</t>
  </si>
  <si>
    <t>00:32:43</t>
  </si>
  <si>
    <t>01:02:39</t>
  </si>
  <si>
    <t>00:09:39</t>
  </si>
  <si>
    <t>00:19:31</t>
  </si>
  <si>
    <t>01:02:41</t>
  </si>
  <si>
    <t>00:31:22</t>
  </si>
  <si>
    <t>00:19:35</t>
  </si>
  <si>
    <t>Keisha</t>
  </si>
  <si>
    <t>Besler</t>
  </si>
  <si>
    <t>00:09:27</t>
  </si>
  <si>
    <t>00:21:45</t>
  </si>
  <si>
    <t>01:02:57</t>
  </si>
  <si>
    <t>00:10:18</t>
  </si>
  <si>
    <t>00:01:27</t>
  </si>
  <si>
    <t>00:32:03</t>
  </si>
  <si>
    <t>00:18:50</t>
  </si>
  <si>
    <t>01:03:00</t>
  </si>
  <si>
    <t>00:31:44</t>
  </si>
  <si>
    <t>00:19:57</t>
  </si>
  <si>
    <t>00:00:29</t>
  </si>
  <si>
    <t>00:20:08</t>
  </si>
  <si>
    <t>01:03:22</t>
  </si>
  <si>
    <t>00:09:55</t>
  </si>
  <si>
    <t>00:20:28</t>
  </si>
  <si>
    <t>01:03:41</t>
  </si>
  <si>
    <t>Oliver</t>
  </si>
  <si>
    <t>00:32:09</t>
  </si>
  <si>
    <t>00:19:38</t>
  </si>
  <si>
    <t>01:03:57</t>
  </si>
  <si>
    <t>00:21:15</t>
  </si>
  <si>
    <t>01:05:27</t>
  </si>
  <si>
    <t>00:34:24</t>
  </si>
  <si>
    <t>00:20:06</t>
  </si>
  <si>
    <t>01:06:27</t>
  </si>
  <si>
    <t>Ye</t>
  </si>
  <si>
    <t>00:32:15</t>
  </si>
  <si>
    <t>00:22:21</t>
  </si>
  <si>
    <t>01:06:37</t>
  </si>
  <si>
    <t>00:01:40</t>
  </si>
  <si>
    <t>00:34:37</t>
  </si>
  <si>
    <t>Henry</t>
  </si>
  <si>
    <t>00:10:42</t>
  </si>
  <si>
    <t>00:01:29</t>
  </si>
  <si>
    <t>00:31:38</t>
  </si>
  <si>
    <t>00:19:21</t>
  </si>
  <si>
    <t>01:03:33</t>
  </si>
  <si>
    <t>Lara</t>
  </si>
  <si>
    <t>Gruden</t>
  </si>
  <si>
    <t>00:31:50</t>
  </si>
  <si>
    <t>00:19:29</t>
  </si>
  <si>
    <t>01:03:49</t>
  </si>
  <si>
    <t>00:10:26</t>
  </si>
  <si>
    <t>00:32:01</t>
  </si>
  <si>
    <t>00:20:05</t>
  </si>
  <si>
    <t>01:04:16</t>
  </si>
  <si>
    <t>Kennedy</t>
  </si>
  <si>
    <t>00:10:27</t>
  </si>
  <si>
    <t>00:31:59</t>
  </si>
  <si>
    <t>01:04:17</t>
  </si>
  <si>
    <t>00:31:41</t>
  </si>
  <si>
    <t>Emma Jean</t>
  </si>
  <si>
    <t>Neal</t>
  </si>
  <si>
    <t>00:20:18</t>
  </si>
  <si>
    <t>01:04:30</t>
  </si>
  <si>
    <t>00:10:29</t>
  </si>
  <si>
    <t>00:31:58</t>
  </si>
  <si>
    <t>00:20:16</t>
  </si>
  <si>
    <t>01:04:32</t>
  </si>
  <si>
    <t>00:31:32</t>
  </si>
  <si>
    <t>00:20:31</t>
  </si>
  <si>
    <t>01:04:44</t>
  </si>
  <si>
    <t>00:10:48</t>
  </si>
  <si>
    <t>00:00:33</t>
  </si>
  <si>
    <t>00:20:26</t>
  </si>
  <si>
    <t>01:04:45</t>
  </si>
  <si>
    <t>Christiane</t>
  </si>
  <si>
    <t>00:20:56</t>
  </si>
  <si>
    <t>01:05:09</t>
  </si>
  <si>
    <t>Haileigh</t>
  </si>
  <si>
    <t>Chenier</t>
  </si>
  <si>
    <t>00:01:32</t>
  </si>
  <si>
    <t>00:21:21</t>
  </si>
  <si>
    <t>01:05:33</t>
  </si>
  <si>
    <t>00:21:30</t>
  </si>
  <si>
    <t>01:05:45</t>
  </si>
  <si>
    <t>00:32:02</t>
  </si>
  <si>
    <t>00:21:47</t>
  </si>
  <si>
    <t>01:06:00</t>
  </si>
  <si>
    <t>Taylor</t>
  </si>
  <si>
    <t>Embree</t>
  </si>
  <si>
    <t>00:22:06</t>
  </si>
  <si>
    <t>01:06:22</t>
  </si>
  <si>
    <t>Chilyn</t>
  </si>
  <si>
    <t>Fenton</t>
  </si>
  <si>
    <t>00:32:20</t>
  </si>
  <si>
    <t>00:00:35</t>
  </si>
  <si>
    <t>00:23:05</t>
  </si>
  <si>
    <t>01:07:25</t>
  </si>
  <si>
    <t>Payton</t>
  </si>
  <si>
    <t>Ryz</t>
  </si>
  <si>
    <t>00:33:57</t>
  </si>
  <si>
    <t>00:23:08</t>
  </si>
  <si>
    <t>01:09:22</t>
  </si>
  <si>
    <t>Asia</t>
  </si>
  <si>
    <t>Kern</t>
  </si>
  <si>
    <t>00:25:54</t>
  </si>
  <si>
    <t>01:10:14</t>
  </si>
  <si>
    <t>Saoirse</t>
  </si>
  <si>
    <t>Kealey</t>
  </si>
  <si>
    <t>00:11:33</t>
  </si>
  <si>
    <t>00:37:18</t>
  </si>
  <si>
    <t>00:22:00</t>
  </si>
  <si>
    <t>01:12:51</t>
  </si>
  <si>
    <t>Cat</t>
  </si>
  <si>
    <t>Giuseffi</t>
  </si>
  <si>
    <t>00:31:52</t>
  </si>
  <si>
    <t>00:13:59</t>
  </si>
  <si>
    <t>Points Élite</t>
  </si>
  <si>
    <t>Points JR</t>
  </si>
  <si>
    <t>QC</t>
  </si>
  <si>
    <t>MB</t>
  </si>
  <si>
    <t>AB</t>
  </si>
  <si>
    <t>ON</t>
  </si>
  <si>
    <t>SK</t>
  </si>
  <si>
    <t>BC</t>
  </si>
  <si>
    <t>Categérie</t>
  </si>
  <si>
    <t>U23</t>
  </si>
  <si>
    <t>Province</t>
  </si>
  <si>
    <t>7e Élite</t>
  </si>
  <si>
    <t>16e Élite</t>
  </si>
  <si>
    <t>8e Junior</t>
  </si>
  <si>
    <t>5e Junior</t>
  </si>
  <si>
    <t>11e Junior</t>
  </si>
  <si>
    <t>3e/3e/4e/5e</t>
  </si>
  <si>
    <t>00:09:00</t>
  </si>
  <si>
    <t>00:27:03</t>
  </si>
  <si>
    <t>00:14:30</t>
  </si>
  <si>
    <t>00:52:11</t>
  </si>
  <si>
    <t>Russell</t>
  </si>
  <si>
    <t>00:09:02</t>
  </si>
  <si>
    <t>00:26:59</t>
  </si>
  <si>
    <t>00:14:35</t>
  </si>
  <si>
    <t>00:52:14</t>
  </si>
  <si>
    <t>00:08:38</t>
  </si>
  <si>
    <t>00:14:47</t>
  </si>
  <si>
    <t>00:52:19</t>
  </si>
  <si>
    <t>Huffman</t>
  </si>
  <si>
    <t>00:08:36</t>
  </si>
  <si>
    <t>00:15:03</t>
  </si>
  <si>
    <t>00:52:34</t>
  </si>
  <si>
    <t>00:08:54</t>
  </si>
  <si>
    <t>00:27:04</t>
  </si>
  <si>
    <t>00:15:07</t>
  </si>
  <si>
    <t>00:52:39</t>
  </si>
  <si>
    <t>00:52:40</t>
  </si>
  <si>
    <t>00:08:39</t>
  </si>
  <si>
    <t>00:15:13</t>
  </si>
  <si>
    <t>00:52:46</t>
  </si>
  <si>
    <t>00:08:53</t>
  </si>
  <si>
    <t>00:15:17</t>
  </si>
  <si>
    <t>00:52:51</t>
  </si>
  <si>
    <t>John</t>
  </si>
  <si>
    <t>Rasmussen</t>
  </si>
  <si>
    <t>00:08:51</t>
  </si>
  <si>
    <t>00:00:21</t>
  </si>
  <si>
    <t>00:15:26</t>
  </si>
  <si>
    <t>00:52:56</t>
  </si>
  <si>
    <t>00:15:16</t>
  </si>
  <si>
    <t>00:52:57</t>
  </si>
  <si>
    <t>00:08:58</t>
  </si>
  <si>
    <t>00:27:05</t>
  </si>
  <si>
    <t>00:15:31</t>
  </si>
  <si>
    <t>00:53:06</t>
  </si>
  <si>
    <t>00:08:34</t>
  </si>
  <si>
    <t>00:01:08</t>
  </si>
  <si>
    <t>00:27:29</t>
  </si>
  <si>
    <t>00:00:22</t>
  </si>
  <si>
    <t>00:15:36</t>
  </si>
  <si>
    <t>00:53:08</t>
  </si>
  <si>
    <t>CHI</t>
  </si>
  <si>
    <t>00:08:41</t>
  </si>
  <si>
    <t>00:27:17</t>
  </si>
  <si>
    <t>00:15:46</t>
  </si>
  <si>
    <t>00:53:19</t>
  </si>
  <si>
    <t>00:53:21</t>
  </si>
  <si>
    <t>Lori</t>
  </si>
  <si>
    <t>00:09:06</t>
  </si>
  <si>
    <t>00:01:03</t>
  </si>
  <si>
    <t>00:53:27</t>
  </si>
  <si>
    <t>00:08:37</t>
  </si>
  <si>
    <t>00:15:58</t>
  </si>
  <si>
    <t>00:53:31</t>
  </si>
  <si>
    <t>00:08:55</t>
  </si>
  <si>
    <t>00:15:54</t>
  </si>
  <si>
    <t>00:53:34</t>
  </si>
  <si>
    <t>Jervis</t>
  </si>
  <si>
    <t>00:08:48</t>
  </si>
  <si>
    <t>00:27:13</t>
  </si>
  <si>
    <t>00:16:01</t>
  </si>
  <si>
    <t>00:53:36</t>
  </si>
  <si>
    <t>00:08:50</t>
  </si>
  <si>
    <t>00:53:41</t>
  </si>
  <si>
    <t>00:16:10</t>
  </si>
  <si>
    <t>00:53:45</t>
  </si>
  <si>
    <t>00:08:56</t>
  </si>
  <si>
    <t>00:16:13</t>
  </si>
  <si>
    <t>00:53:48</t>
  </si>
  <si>
    <t>00:08:40</t>
  </si>
  <si>
    <t>00:27:22</t>
  </si>
  <si>
    <t>00:16:17</t>
  </si>
  <si>
    <t>00:53:58</t>
  </si>
  <si>
    <t>00:08:59</t>
  </si>
  <si>
    <t>00:16:28</t>
  </si>
  <si>
    <t>00:54:03</t>
  </si>
  <si>
    <t>00:16:40</t>
  </si>
  <si>
    <t>00:54:16</t>
  </si>
  <si>
    <t>00:01:05</t>
  </si>
  <si>
    <t>00:27:11</t>
  </si>
  <si>
    <t>00:54:31</t>
  </si>
  <si>
    <t>00:28:11</t>
  </si>
  <si>
    <t>00:15:59</t>
  </si>
  <si>
    <t>00:54:45</t>
  </si>
  <si>
    <t>Malcolm</t>
  </si>
  <si>
    <t>King</t>
  </si>
  <si>
    <t>00:17:19</t>
  </si>
  <si>
    <t>00:54:53</t>
  </si>
  <si>
    <t>00:09:14</t>
  </si>
  <si>
    <t>00:27:58</t>
  </si>
  <si>
    <t>00:54:57</t>
  </si>
  <si>
    <t>00:09:16</t>
  </si>
  <si>
    <t>00:27:56</t>
  </si>
  <si>
    <t>00:55:06</t>
  </si>
  <si>
    <t>00:08:13</t>
  </si>
  <si>
    <t>00:15:09</t>
  </si>
  <si>
    <t>Nicholas</t>
  </si>
  <si>
    <t>Sterghos</t>
  </si>
  <si>
    <t>00:08:03</t>
  </si>
  <si>
    <t>00:27:31</t>
  </si>
  <si>
    <t>00:15:33</t>
  </si>
  <si>
    <t>00:07:40</t>
  </si>
  <si>
    <t>00:27:55</t>
  </si>
  <si>
    <t>00:07:43</t>
  </si>
  <si>
    <t>00:27:45</t>
  </si>
  <si>
    <t>00:15:51</t>
  </si>
  <si>
    <t>00:07:48</t>
  </si>
  <si>
    <t>00:27:40</t>
  </si>
  <si>
    <t>00:16:11</t>
  </si>
  <si>
    <t>00:07:49</t>
  </si>
  <si>
    <t>00:27:43</t>
  </si>
  <si>
    <t>00:07:39</t>
  </si>
  <si>
    <t>00:28:00</t>
  </si>
  <si>
    <t>00:16:51</t>
  </si>
  <si>
    <t>00:08:17</t>
  </si>
  <si>
    <t>00:07:51</t>
  </si>
  <si>
    <t>00:27:44</t>
  </si>
  <si>
    <t>00:16:56</t>
  </si>
  <si>
    <t>Mika</t>
  </si>
  <si>
    <t>Egginnk</t>
  </si>
  <si>
    <t>00:07:47</t>
  </si>
  <si>
    <t>00:27:38</t>
  </si>
  <si>
    <t>Podhajsky</t>
  </si>
  <si>
    <t>00:08:14</t>
  </si>
  <si>
    <t>00:27:20</t>
  </si>
  <si>
    <t>00:17:23</t>
  </si>
  <si>
    <t>00:08:06</t>
  </si>
  <si>
    <t>00:08:07</t>
  </si>
  <si>
    <t>00:00:20</t>
  </si>
  <si>
    <t>00:07:44</t>
  </si>
  <si>
    <t>00:27:48</t>
  </si>
  <si>
    <t>00:17:31</t>
  </si>
  <si>
    <t>00:08:19</t>
  </si>
  <si>
    <t>00:17:36</t>
  </si>
  <si>
    <t>00:08:09</t>
  </si>
  <si>
    <t>00:17:50</t>
  </si>
  <si>
    <t>Tate</t>
  </si>
  <si>
    <t>Haugan</t>
  </si>
  <si>
    <t>00:07:38</t>
  </si>
  <si>
    <t>00:27:50</t>
  </si>
  <si>
    <t>00:00:38</t>
  </si>
  <si>
    <t>Solen</t>
  </si>
  <si>
    <t>Wood</t>
  </si>
  <si>
    <t>00:08:31</t>
  </si>
  <si>
    <t>00:29:01</t>
  </si>
  <si>
    <t>00:16:27</t>
  </si>
  <si>
    <t>Ivan</t>
  </si>
  <si>
    <t>Drotsky</t>
  </si>
  <si>
    <t>00:07:46</t>
  </si>
  <si>
    <t>00:27:46</t>
  </si>
  <si>
    <t>00:18:33</t>
  </si>
  <si>
    <t>00:28:47</t>
  </si>
  <si>
    <t>00:17:02</t>
  </si>
  <si>
    <t>00:28:50</t>
  </si>
  <si>
    <t>00:29:28</t>
  </si>
  <si>
    <t>00:17:18</t>
  </si>
  <si>
    <t>00:29:22</t>
  </si>
  <si>
    <t>00:08:15</t>
  </si>
  <si>
    <t>00:27:23</t>
  </si>
  <si>
    <t>Lambert</t>
  </si>
  <si>
    <t>00:08:24</t>
  </si>
  <si>
    <t>00:29:10</t>
  </si>
  <si>
    <t>00:18:21</t>
  </si>
  <si>
    <t>00:08:08</t>
  </si>
  <si>
    <t>00:00:17</t>
  </si>
  <si>
    <t>00:08:11</t>
  </si>
  <si>
    <t>00:31:42</t>
  </si>
  <si>
    <t>00:17:32</t>
  </si>
  <si>
    <t>00:18:14</t>
  </si>
  <si>
    <t>Braden</t>
  </si>
  <si>
    <t>Kersey</t>
  </si>
  <si>
    <t>00:18:47</t>
  </si>
  <si>
    <t>Nathan F.</t>
  </si>
  <si>
    <t>Cohen</t>
  </si>
  <si>
    <t>00:52:20</t>
  </si>
  <si>
    <t>00:52:48</t>
  </si>
  <si>
    <t>00:52:54</t>
  </si>
  <si>
    <t>00:52:59</t>
  </si>
  <si>
    <t>00:53:14</t>
  </si>
  <si>
    <t>00:54:01</t>
  </si>
  <si>
    <t>00:54:02</t>
  </si>
  <si>
    <t>00:54:04</t>
  </si>
  <si>
    <t>00:54:28</t>
  </si>
  <si>
    <t>00:54:33</t>
  </si>
  <si>
    <t>00:54:38</t>
  </si>
  <si>
    <t>00:54:47</t>
  </si>
  <si>
    <t>00:55:09</t>
  </si>
  <si>
    <t>00:55:31</t>
  </si>
  <si>
    <t>00:55:41</t>
  </si>
  <si>
    <t>00:56:21</t>
  </si>
  <si>
    <t>00:56:26</t>
  </si>
  <si>
    <t>00:56:36</t>
  </si>
  <si>
    <t>00:57:30</t>
  </si>
  <si>
    <t>00:57:49</t>
  </si>
  <si>
    <t>00:59:15</t>
  </si>
  <si>
    <t>01:00:30</t>
  </si>
  <si>
    <t>01:01:27</t>
  </si>
  <si>
    <t>01:12:56</t>
  </si>
  <si>
    <t>PEI</t>
  </si>
  <si>
    <t>4e / 1er</t>
  </si>
  <si>
    <t xml:space="preserve">9e /11e </t>
  </si>
  <si>
    <t>3e Élite</t>
  </si>
  <si>
    <t>1er Élite</t>
  </si>
  <si>
    <t>14e / 17e</t>
  </si>
  <si>
    <t>13e/14e/14e/17e</t>
  </si>
  <si>
    <t>2e Junior</t>
  </si>
  <si>
    <t>3e Junior</t>
  </si>
  <si>
    <t>9e Élite</t>
  </si>
  <si>
    <t>10e Élite</t>
  </si>
  <si>
    <t>15e Élite</t>
  </si>
  <si>
    <t>14e Élite</t>
  </si>
  <si>
    <t>18e Élite</t>
  </si>
  <si>
    <t>19e Élite</t>
  </si>
  <si>
    <t>14e junior</t>
  </si>
  <si>
    <t>15e junior</t>
  </si>
  <si>
    <t>29e Élite</t>
  </si>
  <si>
    <t>12e</t>
  </si>
  <si>
    <t>15e</t>
  </si>
  <si>
    <t>??</t>
  </si>
  <si>
    <t>18e</t>
  </si>
  <si>
    <t>7e / 9e</t>
  </si>
  <si>
    <t>1er/3e/3e/3e/3e</t>
  </si>
  <si>
    <t>3e/11e/12e</t>
  </si>
  <si>
    <t>20e</t>
  </si>
  <si>
    <t>6e/8e/8e/8e</t>
  </si>
  <si>
    <t>13e/19e</t>
  </si>
  <si>
    <t>13e/15e</t>
  </si>
  <si>
    <t>17e</t>
  </si>
  <si>
    <t>00:00:36</t>
  </si>
  <si>
    <t>00:34:13</t>
  </si>
  <si>
    <t>00:00:39</t>
  </si>
  <si>
    <t>00:09:22</t>
  </si>
  <si>
    <t>00:28:46</t>
  </si>
  <si>
    <t>00:59:23</t>
  </si>
  <si>
    <t>00:00:40</t>
  </si>
  <si>
    <t>00:58:14</t>
  </si>
  <si>
    <t>00:00:34</t>
  </si>
  <si>
    <t>00:31:34</t>
  </si>
  <si>
    <t>00:57:22</t>
  </si>
  <si>
    <t>00:16:41</t>
  </si>
  <si>
    <t>00:29:49</t>
  </si>
  <si>
    <t>00:56:49</t>
  </si>
  <si>
    <t>00:28:44</t>
  </si>
  <si>
    <t>00:00:37</t>
  </si>
  <si>
    <t>00:56:15</t>
  </si>
  <si>
    <t>00:15:32</t>
  </si>
  <si>
    <t>00:29:41</t>
  </si>
  <si>
    <t>00:09:35</t>
  </si>
  <si>
    <t>00:55:45</t>
  </si>
  <si>
    <t>00:16:19</t>
  </si>
  <si>
    <t>00:09:24</t>
  </si>
  <si>
    <t>00:16:23</t>
  </si>
  <si>
    <t>00:28:38</t>
  </si>
  <si>
    <t>00:09:31</t>
  </si>
  <si>
    <t>00:28:41</t>
  </si>
  <si>
    <t>00:09:29</t>
  </si>
  <si>
    <t>00:55:28</t>
  </si>
  <si>
    <t>00:16:04</t>
  </si>
  <si>
    <t>00:55:24</t>
  </si>
  <si>
    <t>00:16:05</t>
  </si>
  <si>
    <t>00:28:34</t>
  </si>
  <si>
    <t>00:55:21</t>
  </si>
  <si>
    <t>00:28:12</t>
  </si>
  <si>
    <t>00:09:13</t>
  </si>
  <si>
    <t>00:55:15</t>
  </si>
  <si>
    <t>00:15:52</t>
  </si>
  <si>
    <t>00:09:33</t>
  </si>
  <si>
    <t>00:55:02</t>
  </si>
  <si>
    <t>00:15:38</t>
  </si>
  <si>
    <t>00:55:01</t>
  </si>
  <si>
    <t>00:15:39</t>
  </si>
  <si>
    <t>00:28:45</t>
  </si>
  <si>
    <t>00:54:56</t>
  </si>
  <si>
    <t>00:28:51</t>
  </si>
  <si>
    <t>00:09:17</t>
  </si>
  <si>
    <t>00:54:55</t>
  </si>
  <si>
    <t>00:28:02</t>
  </si>
  <si>
    <t>00:00:41</t>
  </si>
  <si>
    <t>00:28:15</t>
  </si>
  <si>
    <t>00:09:10</t>
  </si>
  <si>
    <t>00:16:06</t>
  </si>
  <si>
    <t>00:28:10</t>
  </si>
  <si>
    <t>BRA</t>
  </si>
  <si>
    <t>00:15:25</t>
  </si>
  <si>
    <t>00:09:32</t>
  </si>
  <si>
    <t>00:54:32</t>
  </si>
  <si>
    <t>00:09:08</t>
  </si>
  <si>
    <t>Darr</t>
  </si>
  <si>
    <t>00:54:27</t>
  </si>
  <si>
    <t>00:15:04</t>
  </si>
  <si>
    <t>00:28:37</t>
  </si>
  <si>
    <t>00:54:18</t>
  </si>
  <si>
    <t>00:15:40</t>
  </si>
  <si>
    <t>00:54:09</t>
  </si>
  <si>
    <t>00:28:04</t>
  </si>
  <si>
    <t>00:09:15</t>
  </si>
  <si>
    <t>Redmond</t>
  </si>
  <si>
    <t>Lorcan</t>
  </si>
  <si>
    <t>00:53:55</t>
  </si>
  <si>
    <t>00:15:18</t>
  </si>
  <si>
    <t>00:28:08</t>
  </si>
  <si>
    <t>00:09:09</t>
  </si>
  <si>
    <t>00:53:46</t>
  </si>
  <si>
    <t>00:53:38</t>
  </si>
  <si>
    <t>00:09:12</t>
  </si>
  <si>
    <t>GER</t>
  </si>
  <si>
    <t>Schaufler</t>
  </si>
  <si>
    <t>Jannik</t>
  </si>
  <si>
    <t>00:14:57</t>
  </si>
  <si>
    <t>00:28:07</t>
  </si>
  <si>
    <t>00:09:20</t>
  </si>
  <si>
    <t>Smoragiewicz</t>
  </si>
  <si>
    <t>Tony</t>
  </si>
  <si>
    <t>00:10:10</t>
  </si>
  <si>
    <t>00:32:21</t>
  </si>
  <si>
    <t>00:17:06</t>
  </si>
  <si>
    <t>01:00:59</t>
  </si>
  <si>
    <t>01:01:08</t>
  </si>
  <si>
    <t>00:31:33</t>
  </si>
  <si>
    <t>00:17:42</t>
  </si>
  <si>
    <t>01:01:32</t>
  </si>
  <si>
    <t>00:10:32</t>
  </si>
  <si>
    <t>00:17:58</t>
  </si>
  <si>
    <t>01:01:43</t>
  </si>
  <si>
    <t>00:00:42</t>
  </si>
  <si>
    <t>00:17:52</t>
  </si>
  <si>
    <t>01:01:45</t>
  </si>
  <si>
    <t>00:10:05</t>
  </si>
  <si>
    <t>00:32:22</t>
  </si>
  <si>
    <t>00:18:01</t>
  </si>
  <si>
    <t>Roel</t>
  </si>
  <si>
    <t>00:32:00</t>
  </si>
  <si>
    <t>00:18:00</t>
  </si>
  <si>
    <t>01:01:55</t>
  </si>
  <si>
    <t>00:10:43</t>
  </si>
  <si>
    <t>01:02:00</t>
  </si>
  <si>
    <t>00:32:16</t>
  </si>
  <si>
    <t>00:18:18</t>
  </si>
  <si>
    <t>01:02:09</t>
  </si>
  <si>
    <t>00:31:47</t>
  </si>
  <si>
    <t>00:18:35</t>
  </si>
  <si>
    <t>01:02:20</t>
  </si>
  <si>
    <t>00:18:40</t>
  </si>
  <si>
    <t>01:02:33</t>
  </si>
  <si>
    <t>00:31:57</t>
  </si>
  <si>
    <t>01:02:37</t>
  </si>
  <si>
    <t>00:18:52</t>
  </si>
  <si>
    <t>01:02:38</t>
  </si>
  <si>
    <t>00:32:46</t>
  </si>
  <si>
    <t>00:17:24</t>
  </si>
  <si>
    <t>01:02:51</t>
  </si>
  <si>
    <t>Audrey</t>
  </si>
  <si>
    <t>Ernst</t>
  </si>
  <si>
    <t>00:10:49</t>
  </si>
  <si>
    <t>00:31:40</t>
  </si>
  <si>
    <t>00:19:13</t>
  </si>
  <si>
    <t>01:03:06</t>
  </si>
  <si>
    <t>00:31:48</t>
  </si>
  <si>
    <t>00:19:24</t>
  </si>
  <si>
    <t>01:03:14</t>
  </si>
  <si>
    <t>00:19:36</t>
  </si>
  <si>
    <t>01:03:29</t>
  </si>
  <si>
    <t>00:31:54</t>
  </si>
  <si>
    <t>00:19:45</t>
  </si>
  <si>
    <t>01:03:38</t>
  </si>
  <si>
    <t>01:03:58</t>
  </si>
  <si>
    <t>00:20:17</t>
  </si>
  <si>
    <t>01:04:09</t>
  </si>
  <si>
    <t>00:10:39</t>
  </si>
  <si>
    <t>00:20:51</t>
  </si>
  <si>
    <t>00:31:51</t>
  </si>
  <si>
    <t>00:21:17</t>
  </si>
  <si>
    <t>01:05:11</t>
  </si>
  <si>
    <t>00:10:57</t>
  </si>
  <si>
    <t>00:20:52</t>
  </si>
  <si>
    <t>01:06:07</t>
  </si>
  <si>
    <t>00:10:52</t>
  </si>
  <si>
    <t>00:33:23</t>
  </si>
  <si>
    <t>00:20:55</t>
  </si>
  <si>
    <t>01:06:34</t>
  </si>
  <si>
    <t>00:36:11</t>
  </si>
  <si>
    <t>00:19:40</t>
  </si>
  <si>
    <t>01:08:02</t>
  </si>
  <si>
    <t>00:36:55</t>
  </si>
  <si>
    <t>00:20:22</t>
  </si>
  <si>
    <t>01:09:25</t>
  </si>
  <si>
    <t>01:30:25</t>
  </si>
  <si>
    <t>00:28:48</t>
  </si>
  <si>
    <t>00:15:57</t>
  </si>
  <si>
    <t>00:55:26</t>
  </si>
  <si>
    <t>00:28:40</t>
  </si>
  <si>
    <t>00:55:38</t>
  </si>
  <si>
    <t>00:16:03</t>
  </si>
  <si>
    <t>00:55:40</t>
  </si>
  <si>
    <t>Perches</t>
  </si>
  <si>
    <t>00:28:43</t>
  </si>
  <si>
    <t>Tristen</t>
  </si>
  <si>
    <t>Jones</t>
  </si>
  <si>
    <t>Alvaro</t>
  </si>
  <si>
    <t>Campos Solano</t>
  </si>
  <si>
    <t>CRC</t>
  </si>
  <si>
    <t>00:28:35</t>
  </si>
  <si>
    <t>00:55:53</t>
  </si>
  <si>
    <t>00:09:19</t>
  </si>
  <si>
    <t>00:29:00</t>
  </si>
  <si>
    <t>00:56:03</t>
  </si>
  <si>
    <t>00:28:53</t>
  </si>
  <si>
    <t>00:16:34</t>
  </si>
  <si>
    <t>00:56:09</t>
  </si>
  <si>
    <t>00:09:36</t>
  </si>
  <si>
    <t>00:56:12</t>
  </si>
  <si>
    <t>Tyson</t>
  </si>
  <si>
    <t>Wieland</t>
  </si>
  <si>
    <t>00:28:39</t>
  </si>
  <si>
    <t>00:28:09</t>
  </si>
  <si>
    <t>00:16:42</t>
  </si>
  <si>
    <t>00:56:22</t>
  </si>
  <si>
    <t>Ernesto</t>
  </si>
  <si>
    <t>González Herrero</t>
  </si>
  <si>
    <t>00:10:01</t>
  </si>
  <si>
    <t>00:28:19</t>
  </si>
  <si>
    <t>00:56:29</t>
  </si>
  <si>
    <t>00:56:39</t>
  </si>
  <si>
    <t>Mohamad</t>
  </si>
  <si>
    <t>Alsabbagh</t>
  </si>
  <si>
    <t>SYR</t>
  </si>
  <si>
    <t>00:28:54</t>
  </si>
  <si>
    <t>00:17:08</t>
  </si>
  <si>
    <t>00:56:46</t>
  </si>
  <si>
    <t>00:56:51</t>
  </si>
  <si>
    <t>Johnson</t>
  </si>
  <si>
    <t>00:28:49</t>
  </si>
  <si>
    <t>00:17:16</t>
  </si>
  <si>
    <t>00:56:54</t>
  </si>
  <si>
    <t>Davison</t>
  </si>
  <si>
    <t>00:17:26</t>
  </si>
  <si>
    <t>00:57:02</t>
  </si>
  <si>
    <t>00:57:06</t>
  </si>
  <si>
    <t>00:28:24</t>
  </si>
  <si>
    <t>00:57:10</t>
  </si>
  <si>
    <t>00:28:59</t>
  </si>
  <si>
    <t>00:17:38</t>
  </si>
  <si>
    <t>00:57:11</t>
  </si>
  <si>
    <t>00:09:59</t>
  </si>
  <si>
    <t>00:17:51</t>
  </si>
  <si>
    <t>00:58:18</t>
  </si>
  <si>
    <t>00:59:11</t>
  </si>
  <si>
    <t>00:16:29</t>
  </si>
  <si>
    <t>01:01:40</t>
  </si>
  <si>
    <t>Trevor</t>
  </si>
  <si>
    <t>Laupland</t>
  </si>
  <si>
    <t>00:33:33</t>
  </si>
  <si>
    <t>00:19:37</t>
  </si>
  <si>
    <t>01:04:28</t>
  </si>
  <si>
    <t>00:29:04</t>
  </si>
  <si>
    <t>Adam</t>
  </si>
  <si>
    <t>Brumley</t>
  </si>
  <si>
    <t>00:09:53</t>
  </si>
  <si>
    <t>00:33:49</t>
  </si>
  <si>
    <t>01:05:40</t>
  </si>
  <si>
    <t>00:11:48</t>
  </si>
  <si>
    <t>00:33:18</t>
  </si>
  <si>
    <t>00:19:49</t>
  </si>
  <si>
    <t>01:06:25</t>
  </si>
  <si>
    <t>00:33:20</t>
  </si>
  <si>
    <t>00:20:24</t>
  </si>
  <si>
    <t>01:06:58</t>
  </si>
  <si>
    <t>00:33:39</t>
  </si>
  <si>
    <t>00:20:33</t>
  </si>
  <si>
    <t>01:07:24</t>
  </si>
  <si>
    <t>01:07:27</t>
  </si>
  <si>
    <t>00:11:39</t>
  </si>
  <si>
    <t>00:33:50</t>
  </si>
  <si>
    <t>00:22:16</t>
  </si>
  <si>
    <t>01:09:09</t>
  </si>
  <si>
    <t>00:33:19</t>
  </si>
  <si>
    <t>00:23:14</t>
  </si>
  <si>
    <t>01:09:53</t>
  </si>
  <si>
    <t>Isabella</t>
  </si>
  <si>
    <t>Mastroianni</t>
  </si>
  <si>
    <t>00:34:47</t>
  </si>
  <si>
    <t>00:24:08</t>
  </si>
  <si>
    <t>01:11:09</t>
  </si>
  <si>
    <t>00:10:51</t>
  </si>
  <si>
    <t>00:37:39</t>
  </si>
  <si>
    <t>00:33:44</t>
  </si>
  <si>
    <t>00:10:50</t>
  </si>
  <si>
    <t>00:45:28</t>
  </si>
  <si>
    <t>U23 + Panam</t>
  </si>
  <si>
    <t>Junior</t>
  </si>
  <si>
    <t>DOSSARD</t>
  </si>
  <si>
    <t>NOM</t>
  </si>
  <si>
    <t>CATÉGORIE</t>
  </si>
  <si>
    <t>RANG</t>
  </si>
  <si>
    <t>PLACE SEXE</t>
  </si>
  <si>
    <t>PLACE CAT.</t>
  </si>
  <si>
    <t>NATATION</t>
  </si>
  <si>
    <t>VÉLO</t>
  </si>
  <si>
    <t>COURSE</t>
  </si>
  <si>
    <t>ARRIVÉE</t>
  </si>
  <si>
    <t>Jeremy Briand</t>
  </si>
  <si>
    <t>00:54:12.6</t>
  </si>
  <si>
    <t>Nicolas Gilbert</t>
  </si>
  <si>
    <t>00:54:26.7</t>
  </si>
  <si>
    <t>Edmond Roy</t>
  </si>
  <si>
    <t>00:54:36.9</t>
  </si>
  <si>
    <t>Xavier Houle</t>
  </si>
  <si>
    <t>00:54:57.0</t>
  </si>
  <si>
    <t>Leo Roy</t>
  </si>
  <si>
    <t>00:55:01.8</t>
  </si>
  <si>
    <t>Nicolas Harvey</t>
  </si>
  <si>
    <t>00:55:11.6</t>
  </si>
  <si>
    <t>Nicolas Proulx-Begin</t>
  </si>
  <si>
    <t>00:55:21.1</t>
  </si>
  <si>
    <t>Zed Roy</t>
  </si>
  <si>
    <t>00:55:33.1</t>
  </si>
  <si>
    <t>Michael Simard</t>
  </si>
  <si>
    <t>00:56:25.8</t>
  </si>
  <si>
    <t>Thomas Bilodeau</t>
  </si>
  <si>
    <t>00:58:09.1</t>
  </si>
  <si>
    <t>Loic Poulin-Desjardins</t>
  </si>
  <si>
    <t>00:59:59.1</t>
  </si>
  <si>
    <t>Marc Despaties</t>
  </si>
  <si>
    <t>01:00:26.6</t>
  </si>
  <si>
    <t>Mathieu Benoit</t>
  </si>
  <si>
    <t>01:00:39.6</t>
  </si>
  <si>
    <t>Olivier Forest</t>
  </si>
  <si>
    <t>01:01:12.1</t>
  </si>
  <si>
    <t>alexandre leblanc</t>
  </si>
  <si>
    <t>01:01:38.6</t>
  </si>
  <si>
    <t>Jasmin Bellerive</t>
  </si>
  <si>
    <t>01:03:08.8</t>
  </si>
  <si>
    <t>Cedric Beaulieu</t>
  </si>
  <si>
    <t>01:03:25.1</t>
  </si>
  <si>
    <t>Mathis Laforge</t>
  </si>
  <si>
    <t>01:03:45.1</t>
  </si>
  <si>
    <t>Philippe Lacasse</t>
  </si>
  <si>
    <t>01:03:56.6</t>
  </si>
  <si>
    <t>Louis Marchand</t>
  </si>
  <si>
    <t>01:04:45.7</t>
  </si>
  <si>
    <t>Jimmy Whittom</t>
  </si>
  <si>
    <t>01:05:03.3</t>
  </si>
  <si>
    <t>Frederick Racine</t>
  </si>
  <si>
    <t>01:05:06.7</t>
  </si>
  <si>
    <t>Mathis Larochelle</t>
  </si>
  <si>
    <t>01:08:12.9</t>
  </si>
  <si>
    <t>Thomas Windisch</t>
  </si>
  <si>
    <t>Nicolas Bolouri</t>
  </si>
  <si>
    <t>Benjamin St-Pierre</t>
  </si>
  <si>
    <t>Jeremy lajoie</t>
  </si>
  <si>
    <t>COMP.</t>
  </si>
  <si>
    <t>01:00:16.3</t>
  </si>
  <si>
    <t>01:00:35.4</t>
  </si>
  <si>
    <t>Kamille Larocque</t>
  </si>
  <si>
    <t>01:01:25.3</t>
  </si>
  <si>
    <t>Claudie Simard</t>
  </si>
  <si>
    <t>01:02:00.7</t>
  </si>
  <si>
    <t>Isla Britton</t>
  </si>
  <si>
    <t>01:03:43.4</t>
  </si>
  <si>
    <t>Celine Marks</t>
  </si>
  <si>
    <t>01:04:01.7</t>
  </si>
  <si>
    <t>Claudelle Dumas</t>
  </si>
  <si>
    <t>01:04:17.3</t>
  </si>
  <si>
    <t>Clara Normand</t>
  </si>
  <si>
    <t>01:04:45.8</t>
  </si>
  <si>
    <t>Marie-Ange Hebert</t>
  </si>
  <si>
    <t>01:04:46.0</t>
  </si>
  <si>
    <t>Sarah Hamel</t>
  </si>
  <si>
    <t>01:05:23.2</t>
  </si>
  <si>
    <t>raphaelle rivard</t>
  </si>
  <si>
    <t>01:06:07.8</t>
  </si>
  <si>
    <t>Rose-Emanuelle Binette</t>
  </si>
  <si>
    <t>01:07:03.6</t>
  </si>
  <si>
    <t>Eve Grenier</t>
  </si>
  <si>
    <t>01:07:19.3</t>
  </si>
  <si>
    <t>Raphaelle Leblond</t>
  </si>
  <si>
    <t>01:07:37.9</t>
  </si>
  <si>
    <t>Lea Gobeil</t>
  </si>
  <si>
    <t>01:08:04.2</t>
  </si>
  <si>
    <t>Moira Coulombe</t>
  </si>
  <si>
    <t>01:08:27.3</t>
  </si>
  <si>
    <t>Justine Grimard-Spalding</t>
  </si>
  <si>
    <t>01:08:56.6</t>
  </si>
  <si>
    <t>Matisse Vaillancourt</t>
  </si>
  <si>
    <t>01:09:47.2</t>
  </si>
  <si>
    <t>Alexandra Morel</t>
  </si>
  <si>
    <t>01:10:04.7</t>
  </si>
  <si>
    <t>Denbeigh Whitmarsh</t>
  </si>
  <si>
    <t>Alexandrine Coursol</t>
  </si>
  <si>
    <t>Andreanne Briere-Dulude</t>
  </si>
  <si>
    <t>Cut off Élite :</t>
  </si>
  <si>
    <t>Cut off Junior</t>
  </si>
  <si>
    <t>1h05,05</t>
  </si>
  <si>
    <t>1h06,17</t>
  </si>
  <si>
    <t>Rivard</t>
  </si>
  <si>
    <t>Liam DONNELLY</t>
  </si>
  <si>
    <t>M-Sr</t>
  </si>
  <si>
    <t>00:57:33.3</t>
  </si>
  <si>
    <t>00:57:46.5</t>
  </si>
  <si>
    <t>00:58:02.7</t>
  </si>
  <si>
    <t>00:58:26.0</t>
  </si>
  <si>
    <t>M-Jr</t>
  </si>
  <si>
    <t>00:58:33.9</t>
  </si>
  <si>
    <t>00:58:42.8</t>
  </si>
  <si>
    <t>00:59:02.3</t>
  </si>
  <si>
    <t>00:59:34.4</t>
  </si>
  <si>
    <t>00:59:52.6</t>
  </si>
  <si>
    <t>01:00:15.2</t>
  </si>
  <si>
    <t>01:00:24.9</t>
  </si>
  <si>
    <t>01:00:39.1</t>
  </si>
  <si>
    <t>01:01:45.2</t>
  </si>
  <si>
    <t>01:02:14.0</t>
  </si>
  <si>
    <t>01:02:42.5</t>
  </si>
  <si>
    <t>Marc DESPATIES</t>
  </si>
  <si>
    <t>01:03:00.6</t>
  </si>
  <si>
    <t>01:03:42.3</t>
  </si>
  <si>
    <t>01:03:56.1</t>
  </si>
  <si>
    <t>Jacob CHANT</t>
  </si>
  <si>
    <t>01:04:23.2</t>
  </si>
  <si>
    <t>Jasmin BELLERIVE</t>
  </si>
  <si>
    <t>01:05:27.4</t>
  </si>
  <si>
    <t>01:05:34.2</t>
  </si>
  <si>
    <t>01:05:38.7</t>
  </si>
  <si>
    <t>01:06:30.6</t>
  </si>
  <si>
    <t>Alexandre LEBLANC</t>
  </si>
  <si>
    <t>01:06:41.2</t>
  </si>
  <si>
    <t>Jimmy WHITTOM</t>
  </si>
  <si>
    <t>01:06:49.3</t>
  </si>
  <si>
    <t>Cedric SIMARD</t>
  </si>
  <si>
    <t>01:07:02.1</t>
  </si>
  <si>
    <t>01:07:12.5</t>
  </si>
  <si>
    <t>01:07:52.3</t>
  </si>
  <si>
    <t>Sebastien POTVIN</t>
  </si>
  <si>
    <t>01:07:58.4</t>
  </si>
  <si>
    <t>Loic DEMARBRE</t>
  </si>
  <si>
    <t>01:08:33.9</t>
  </si>
  <si>
    <t>01:10:04.6</t>
  </si>
  <si>
    <t>Luke FISHER</t>
  </si>
  <si>
    <t>01:11:45.2</t>
  </si>
  <si>
    <t>Jacob GAUVIN</t>
  </si>
  <si>
    <t>01:12:24.7</t>
  </si>
  <si>
    <t>Pier-Olivier POISSON</t>
  </si>
  <si>
    <t>01:12:33.7</t>
  </si>
  <si>
    <t>Eliot BOILY</t>
  </si>
  <si>
    <t>01:13:05.0</t>
  </si>
  <si>
    <t>Jacob GIRARD-BEAUPRE</t>
  </si>
  <si>
    <t>01:16:25.0</t>
  </si>
  <si>
    <t>Benjamin PROULX</t>
  </si>
  <si>
    <t>01:17:18.6</t>
  </si>
  <si>
    <t>Karol-Ann ROY</t>
  </si>
  <si>
    <t>F-Sr</t>
  </si>
  <si>
    <t>01:03:38.3</t>
  </si>
  <si>
    <t>01:04:09.4</t>
  </si>
  <si>
    <t>F-Jr</t>
  </si>
  <si>
    <t>01:05:16.4</t>
  </si>
  <si>
    <t>01:06:22.2</t>
  </si>
  <si>
    <t>Andreanne BRIERE DULUDE</t>
  </si>
  <si>
    <t>01:06:37.9</t>
  </si>
  <si>
    <t>01:08:24.3</t>
  </si>
  <si>
    <t>01:08:33.5</t>
  </si>
  <si>
    <t>01:08:53.3</t>
  </si>
  <si>
    <t>01:09:08.3</t>
  </si>
  <si>
    <t>01:09:35.1</t>
  </si>
  <si>
    <t>01:09:45.3</t>
  </si>
  <si>
    <t>01:10:31.3</t>
  </si>
  <si>
    <t>Celine MARKS</t>
  </si>
  <si>
    <t>01:10:57.8</t>
  </si>
  <si>
    <t>01:11:23.6</t>
  </si>
  <si>
    <t>01:11:55.8</t>
  </si>
  <si>
    <t>01:12:05.6</t>
  </si>
  <si>
    <t>Moira COULOMBE</t>
  </si>
  <si>
    <t>01:12:24.9</t>
  </si>
  <si>
    <t>01:12:56.3</t>
  </si>
  <si>
    <t>Raphaelle RIVARD</t>
  </si>
  <si>
    <t>01:13:10.6</t>
  </si>
  <si>
    <t>01:14:16.6</t>
  </si>
  <si>
    <t>Eve TREMBLAY</t>
  </si>
  <si>
    <t>01:15:13.1</t>
  </si>
  <si>
    <t>Gabrielle BOURGAULT-KENNALEY</t>
  </si>
  <si>
    <t>01:15:25.6</t>
  </si>
  <si>
    <t>Justine GRIMARD-SPALDING</t>
  </si>
  <si>
    <t>01:18:42.4</t>
  </si>
  <si>
    <t>1h03m19s</t>
  </si>
  <si>
    <t>1h02,10sec</t>
  </si>
  <si>
    <t>Cut off élite</t>
  </si>
  <si>
    <t>Cu off junior</t>
  </si>
  <si>
    <t>1h10m,0s</t>
  </si>
  <si>
    <t>1h08m44s</t>
  </si>
  <si>
    <t>Cut off junior</t>
  </si>
  <si>
    <t>Relais/Elite/ Panam</t>
  </si>
  <si>
    <t>Junior - 16e</t>
  </si>
  <si>
    <t>Junior - 28e</t>
  </si>
  <si>
    <t>MTR Hambourg</t>
  </si>
  <si>
    <t>* Les pointages en jaune ne sont pas comptabilisés lorsque quatre scores sont déjà comptés dans les compétitions domestiques</t>
  </si>
  <si>
    <t>*Les temps en jaunes datent de 2018</t>
  </si>
  <si>
    <t>1ere Sarasota</t>
  </si>
  <si>
    <t>10e Clermont</t>
  </si>
  <si>
    <t>7e Sarasota</t>
  </si>
  <si>
    <t>Ariane Lalancette</t>
  </si>
  <si>
    <t>Karlol-Ann Roy</t>
  </si>
  <si>
    <t>Filip Mainville</t>
  </si>
  <si>
    <t>5e Monterrey</t>
  </si>
  <si>
    <t>10e Monterrey</t>
  </si>
  <si>
    <t>3e Richmond</t>
  </si>
  <si>
    <t>4e Richmond</t>
  </si>
  <si>
    <t>8e Richmond</t>
  </si>
  <si>
    <t>9e Richmond</t>
  </si>
  <si>
    <t>Jérémy Lajoie</t>
  </si>
  <si>
    <t>4e USAT Richmond</t>
  </si>
  <si>
    <t>10e Richmond</t>
  </si>
  <si>
    <t>3e Chengdhu</t>
  </si>
  <si>
    <t>17e Cagiari</t>
  </si>
  <si>
    <t>12e Huatulco</t>
  </si>
  <si>
    <t>11e Huatulco</t>
  </si>
  <si>
    <t>4e Nottingham</t>
  </si>
  <si>
    <t>ALexis Lepage</t>
  </si>
  <si>
    <t>8e Anvers</t>
  </si>
  <si>
    <t>1er Montréal</t>
  </si>
  <si>
    <t>4e Montréal</t>
  </si>
  <si>
    <t>6e Montréal</t>
  </si>
  <si>
    <t>7e Montréal</t>
  </si>
  <si>
    <t>27e Hambourg</t>
  </si>
  <si>
    <t>5e Relais Hambourg</t>
  </si>
  <si>
    <t>1er Kelowna</t>
  </si>
  <si>
    <t>3e Kelowna</t>
  </si>
  <si>
    <t>11e Kelowna</t>
  </si>
  <si>
    <t>5e Kelowna</t>
  </si>
  <si>
    <t>8e Kelowna</t>
  </si>
  <si>
    <t>Emy Legault</t>
  </si>
  <si>
    <t>9e Kelowna</t>
  </si>
  <si>
    <t>10e Kelowna</t>
  </si>
  <si>
    <t>3e Magog</t>
  </si>
  <si>
    <t>8e Magog</t>
  </si>
  <si>
    <t>6e Lima</t>
  </si>
  <si>
    <t>13e Lima</t>
  </si>
  <si>
    <t>2e Lima (relais)</t>
  </si>
  <si>
    <t>16e Lausanne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</si>
</sst>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0.0"/>
    <numFmt numFmtId="166" formatCode="h:mm:ss;@"/>
  </numFmts>
  <fonts count="4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color rgb="FF333333"/>
      <name val="Helvetica Neue"/>
      <family val="2"/>
    </font>
    <font>
      <u/>
      <sz val="12"/>
      <color theme="10"/>
      <name val="Calibri"/>
      <family val="2"/>
      <scheme val="minor"/>
    </font>
    <font>
      <sz val="8"/>
      <color theme="1"/>
      <name val="Helvetica Neue"/>
      <family val="2"/>
    </font>
    <font>
      <u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333333"/>
      <name val="Helvetica Neue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0"/>
      <color rgb="FF333333"/>
      <name val="Calibri"/>
      <family val="2"/>
    </font>
    <font>
      <b/>
      <u/>
      <sz val="10"/>
      <color theme="1"/>
      <name val="Calibri"/>
      <family val="2"/>
    </font>
    <font>
      <sz val="11"/>
      <color indexed="8"/>
      <name val="Calibri"/>
      <family val="2"/>
    </font>
    <font>
      <b/>
      <sz val="11"/>
      <color indexed="10"/>
      <name val="Calibri"/>
      <family val="2"/>
    </font>
    <font>
      <sz val="12"/>
      <color theme="1"/>
      <name val="Calibri"/>
      <family val="2"/>
    </font>
    <font>
      <sz val="12"/>
      <color rgb="FF333333"/>
      <name val="Calibri"/>
      <family val="2"/>
    </font>
    <font>
      <sz val="12"/>
      <color rgb="FFFFFFFF"/>
      <name val="Calibri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0"/>
      <color rgb="FF333333"/>
      <name val="Helvetica Neue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3"/>
      <color rgb="FF333333"/>
      <name val="Helvetica Neue"/>
      <family val="2"/>
    </font>
    <font>
      <sz val="13"/>
      <color rgb="FF333333"/>
      <name val="Helvetica Neue"/>
      <family val="2"/>
    </font>
    <font>
      <b/>
      <sz val="12"/>
      <color theme="1"/>
      <name val="Calibri"/>
      <family val="2"/>
      <scheme val="minor"/>
    </font>
    <font>
      <b/>
      <sz val="13"/>
      <color rgb="FF333333"/>
      <name val="Helvetica Neue"/>
      <family val="2"/>
    </font>
    <font>
      <b/>
      <sz val="11"/>
      <color indexed="8"/>
      <name val="Calibri"/>
      <family val="2"/>
    </font>
    <font>
      <sz val="13"/>
      <color rgb="FFFFFFFF"/>
      <name val="Helvetica Neue"/>
      <family val="2"/>
    </font>
    <font>
      <sz val="13"/>
      <color theme="1"/>
      <name val="Helvetica Neue"/>
      <family val="2"/>
    </font>
    <font>
      <sz val="13"/>
      <color theme="1"/>
      <name val="Calibri"/>
      <family val="2"/>
    </font>
    <font>
      <sz val="10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color rgb="FFFFFFFF"/>
      <name val="Helvetica Neue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rgb="FF95B3D7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8" fillId="0" borderId="0" applyNumberForma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8" fillId="0" borderId="0" applyFill="0" applyProtection="0"/>
  </cellStyleXfs>
  <cellXfs count="227">
    <xf numFmtId="0" fontId="0" fillId="0" borderId="0" xfId="0"/>
    <xf numFmtId="0" fontId="6" fillId="0" borderId="2" xfId="0" applyFont="1" applyBorder="1" applyAlignment="1">
      <alignment horizontal="center" vertical="center"/>
    </xf>
    <xf numFmtId="0" fontId="8" fillId="0" borderId="0" xfId="1"/>
    <xf numFmtId="0" fontId="7" fillId="0" borderId="0" xfId="0" applyFont="1"/>
    <xf numFmtId="0" fontId="11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4" xfId="0" applyBorder="1"/>
    <xf numFmtId="0" fontId="1" fillId="0" borderId="0" xfId="2"/>
    <xf numFmtId="0" fontId="1" fillId="0" borderId="0" xfId="2" applyBorder="1"/>
    <xf numFmtId="0" fontId="3" fillId="0" borderId="0" xfId="2" applyFont="1" applyBorder="1" applyAlignment="1">
      <alignment horizontal="center"/>
    </xf>
    <xf numFmtId="0" fontId="3" fillId="0" borderId="4" xfId="2" applyNumberFormat="1" applyFont="1" applyFill="1" applyBorder="1" applyAlignment="1">
      <alignment horizontal="center"/>
    </xf>
    <xf numFmtId="0" fontId="3" fillId="0" borderId="4" xfId="2" applyNumberFormat="1" applyFont="1" applyBorder="1" applyAlignment="1">
      <alignment horizontal="center"/>
    </xf>
    <xf numFmtId="0" fontId="1" fillId="0" borderId="4" xfId="2" applyBorder="1"/>
    <xf numFmtId="2" fontId="3" fillId="0" borderId="0" xfId="2" quotePrefix="1" applyNumberFormat="1" applyFont="1" applyBorder="1" applyAlignment="1">
      <alignment horizontal="center"/>
    </xf>
    <xf numFmtId="47" fontId="3" fillId="0" borderId="4" xfId="2" applyNumberFormat="1" applyFont="1" applyFill="1" applyBorder="1" applyAlignment="1">
      <alignment horizontal="center"/>
    </xf>
    <xf numFmtId="47" fontId="3" fillId="0" borderId="0" xfId="2" applyNumberFormat="1" applyFont="1" applyFill="1" applyBorder="1" applyAlignment="1">
      <alignment horizontal="left"/>
    </xf>
    <xf numFmtId="47" fontId="3" fillId="0" borderId="0" xfId="2" applyNumberFormat="1" applyFont="1" applyFill="1" applyBorder="1" applyAlignment="1">
      <alignment horizontal="center"/>
    </xf>
    <xf numFmtId="2" fontId="3" fillId="0" borderId="0" xfId="2" applyNumberFormat="1" applyFont="1" applyBorder="1" applyAlignment="1">
      <alignment horizontal="center"/>
    </xf>
    <xf numFmtId="20" fontId="3" fillId="0" borderId="0" xfId="2" applyNumberFormat="1" applyFont="1" applyBorder="1" applyAlignment="1">
      <alignment horizontal="center"/>
    </xf>
    <xf numFmtId="0" fontId="3" fillId="0" borderId="4" xfId="2" applyFont="1" applyBorder="1" applyAlignment="1">
      <alignment horizontal="center"/>
    </xf>
    <xf numFmtId="2" fontId="3" fillId="0" borderId="4" xfId="2" applyNumberFormat="1" applyFont="1" applyBorder="1" applyAlignment="1">
      <alignment horizontal="center"/>
    </xf>
    <xf numFmtId="0" fontId="3" fillId="0" borderId="4" xfId="2" applyFont="1" applyFill="1" applyBorder="1" applyAlignment="1">
      <alignment horizontal="center"/>
    </xf>
    <xf numFmtId="0" fontId="1" fillId="0" borderId="4" xfId="2" applyFill="1" applyBorder="1" applyAlignment="1">
      <alignment horizontal="center"/>
    </xf>
    <xf numFmtId="0" fontId="1" fillId="0" borderId="4" xfId="2" applyNumberFormat="1" applyFill="1" applyBorder="1" applyAlignment="1">
      <alignment horizontal="center"/>
    </xf>
    <xf numFmtId="47" fontId="1" fillId="0" borderId="4" xfId="2" applyNumberFormat="1" applyFill="1" applyBorder="1" applyAlignment="1">
      <alignment horizontal="center"/>
    </xf>
    <xf numFmtId="47" fontId="1" fillId="0" borderId="4" xfId="2" applyNumberFormat="1" applyFont="1" applyFill="1" applyBorder="1" applyAlignment="1">
      <alignment horizontal="center"/>
    </xf>
    <xf numFmtId="0" fontId="1" fillId="0" borderId="8" xfId="2" applyFont="1" applyFill="1" applyBorder="1" applyAlignment="1">
      <alignment horizontal="left"/>
    </xf>
    <xf numFmtId="2" fontId="1" fillId="0" borderId="0" xfId="2" applyNumberFormat="1"/>
    <xf numFmtId="2" fontId="1" fillId="0" borderId="4" xfId="2" applyNumberFormat="1" applyFont="1" applyFill="1" applyBorder="1" applyAlignment="1">
      <alignment horizontal="center"/>
    </xf>
    <xf numFmtId="0" fontId="1" fillId="0" borderId="4" xfId="2" applyFont="1" applyFill="1" applyBorder="1" applyAlignment="1">
      <alignment horizontal="center"/>
    </xf>
    <xf numFmtId="0" fontId="1" fillId="0" borderId="4" xfId="2" applyNumberFormat="1" applyFont="1" applyFill="1" applyBorder="1" applyAlignment="1">
      <alignment horizontal="center"/>
    </xf>
    <xf numFmtId="47" fontId="3" fillId="0" borderId="0" xfId="2" applyNumberFormat="1" applyFont="1" applyFill="1" applyBorder="1" applyAlignment="1"/>
    <xf numFmtId="0" fontId="1" fillId="0" borderId="7" xfId="2" applyBorder="1" applyAlignment="1">
      <alignment horizontal="center"/>
    </xf>
    <xf numFmtId="0" fontId="3" fillId="0" borderId="0" xfId="2" applyNumberFormat="1" applyFont="1" applyFill="1" applyBorder="1" applyAlignment="1">
      <alignment horizontal="center"/>
    </xf>
    <xf numFmtId="0" fontId="3" fillId="0" borderId="0" xfId="2" applyFont="1" applyFill="1" applyBorder="1" applyAlignment="1">
      <alignment vertical="center" wrapText="1"/>
    </xf>
    <xf numFmtId="0" fontId="3" fillId="0" borderId="6" xfId="2" applyNumberFormat="1" applyFont="1" applyBorder="1" applyAlignment="1">
      <alignment horizontal="center"/>
    </xf>
    <xf numFmtId="0" fontId="1" fillId="0" borderId="0" xfId="2" applyBorder="1" applyAlignment="1">
      <alignment horizontal="center"/>
    </xf>
    <xf numFmtId="20" fontId="3" fillId="3" borderId="4" xfId="2" applyNumberFormat="1" applyFont="1" applyFill="1" applyBorder="1" applyAlignment="1">
      <alignment horizontal="center"/>
    </xf>
    <xf numFmtId="47" fontId="3" fillId="0" borderId="0" xfId="2" applyNumberFormat="1" applyFont="1" applyAlignment="1">
      <alignment horizontal="center"/>
    </xf>
    <xf numFmtId="0" fontId="3" fillId="0" borderId="12" xfId="2" applyFont="1" applyBorder="1" applyAlignment="1"/>
    <xf numFmtId="0" fontId="4" fillId="0" borderId="1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8" fillId="0" borderId="4" xfId="1" applyBorder="1"/>
    <xf numFmtId="0" fontId="1" fillId="0" borderId="4" xfId="2" applyFill="1" applyBorder="1"/>
    <xf numFmtId="0" fontId="11" fillId="0" borderId="4" xfId="2" applyFont="1" applyFill="1" applyBorder="1" applyAlignment="1">
      <alignment horizontal="center"/>
    </xf>
    <xf numFmtId="0" fontId="13" fillId="0" borderId="4" xfId="0" applyFont="1" applyBorder="1" applyAlignment="1">
      <alignment horizontal="center"/>
    </xf>
    <xf numFmtId="165" fontId="1" fillId="0" borderId="4" xfId="2" applyNumberFormat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/>
    </xf>
    <xf numFmtId="0" fontId="17" fillId="0" borderId="4" xfId="1" applyFon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19" fillId="0" borderId="0" xfId="6" applyFont="1" applyFill="1" applyProtection="1"/>
    <xf numFmtId="0" fontId="18" fillId="0" borderId="0" xfId="6" applyFill="1" applyProtection="1"/>
    <xf numFmtId="1" fontId="18" fillId="0" borderId="0" xfId="6" applyNumberFormat="1" applyFill="1" applyProtection="1"/>
    <xf numFmtId="166" fontId="18" fillId="0" borderId="0" xfId="6" applyNumberFormat="1" applyFill="1" applyProtection="1"/>
    <xf numFmtId="0" fontId="18" fillId="0" borderId="0" xfId="6" applyFill="1" applyBorder="1" applyProtection="1"/>
    <xf numFmtId="0" fontId="19" fillId="0" borderId="0" xfId="0" applyFont="1" applyFill="1" applyProtection="1"/>
    <xf numFmtId="0" fontId="0" fillId="0" borderId="0" xfId="0" applyFill="1" applyProtection="1"/>
    <xf numFmtId="1" fontId="0" fillId="0" borderId="0" xfId="0" applyNumberFormat="1" applyFill="1" applyProtection="1"/>
    <xf numFmtId="166" fontId="0" fillId="0" borderId="0" xfId="0" applyNumberFormat="1" applyFill="1" applyProtection="1"/>
    <xf numFmtId="47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2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0" fillId="0" borderId="0" xfId="0" applyFont="1" applyFill="1"/>
    <xf numFmtId="0" fontId="3" fillId="0" borderId="0" xfId="2" applyFont="1"/>
    <xf numFmtId="0" fontId="4" fillId="0" borderId="0" xfId="0" applyFont="1" applyFill="1" applyAlignment="1">
      <alignment horizontal="center" vertical="center" wrapText="1"/>
    </xf>
    <xf numFmtId="47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9" fontId="2" fillId="0" borderId="0" xfId="0" applyNumberFormat="1" applyFont="1" applyFill="1" applyAlignment="1">
      <alignment horizontal="center" vertical="center"/>
    </xf>
    <xf numFmtId="20" fontId="2" fillId="0" borderId="0" xfId="0" applyNumberFormat="1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9" fontId="2" fillId="0" borderId="4" xfId="0" applyNumberFormat="1" applyFont="1" applyFill="1" applyBorder="1" applyAlignment="1">
      <alignment horizontal="center" vertical="center" wrapText="1"/>
    </xf>
    <xf numFmtId="47" fontId="2" fillId="0" borderId="4" xfId="0" applyNumberFormat="1" applyFont="1" applyFill="1" applyBorder="1" applyAlignment="1">
      <alignment horizontal="center" vertical="center" wrapText="1"/>
    </xf>
    <xf numFmtId="20" fontId="2" fillId="0" borderId="4" xfId="0" applyNumberFormat="1" applyFont="1" applyFill="1" applyBorder="1" applyAlignment="1">
      <alignment horizontal="center" vertical="center" wrapText="1"/>
    </xf>
    <xf numFmtId="9" fontId="2" fillId="0" borderId="4" xfId="0" applyNumberFormat="1" applyFont="1" applyFill="1" applyBorder="1" applyAlignment="1">
      <alignment horizontal="center" vertical="center"/>
    </xf>
    <xf numFmtId="47" fontId="2" fillId="0" borderId="4" xfId="0" applyNumberFormat="1" applyFont="1" applyFill="1" applyBorder="1" applyAlignment="1">
      <alignment horizontal="center" vertical="center"/>
    </xf>
    <xf numFmtId="20" fontId="2" fillId="0" borderId="4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20" fontId="2" fillId="0" borderId="5" xfId="0" applyNumberFormat="1" applyFont="1" applyFill="1" applyBorder="1" applyAlignment="1">
      <alignment horizontal="center" vertical="center"/>
    </xf>
    <xf numFmtId="20" fontId="2" fillId="0" borderId="5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9" fontId="2" fillId="0" borderId="6" xfId="0" applyNumberFormat="1" applyFont="1" applyFill="1" applyBorder="1" applyAlignment="1">
      <alignment horizontal="center" vertical="center" wrapText="1"/>
    </xf>
    <xf numFmtId="47" fontId="2" fillId="0" borderId="6" xfId="0" applyNumberFormat="1" applyFont="1" applyFill="1" applyBorder="1" applyAlignment="1">
      <alignment horizontal="center" vertical="center" wrapText="1"/>
    </xf>
    <xf numFmtId="20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9" fontId="2" fillId="0" borderId="6" xfId="0" applyNumberFormat="1" applyFont="1" applyFill="1" applyBorder="1" applyAlignment="1">
      <alignment horizontal="center" vertical="center"/>
    </xf>
    <xf numFmtId="47" fontId="2" fillId="0" borderId="6" xfId="0" applyNumberFormat="1" applyFont="1" applyFill="1" applyBorder="1" applyAlignment="1">
      <alignment horizontal="center" vertical="center"/>
    </xf>
    <xf numFmtId="20" fontId="2" fillId="0" borderId="16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47" fontId="1" fillId="2" borderId="4" xfId="2" applyNumberFormat="1" applyFont="1" applyFill="1" applyBorder="1" applyAlignment="1">
      <alignment horizontal="center"/>
    </xf>
    <xf numFmtId="2" fontId="1" fillId="2" borderId="4" xfId="2" applyNumberFormat="1" applyFont="1" applyFill="1" applyBorder="1" applyAlignment="1">
      <alignment horizontal="center"/>
    </xf>
    <xf numFmtId="2" fontId="1" fillId="2" borderId="4" xfId="2" applyNumberForma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10" fillId="0" borderId="4" xfId="1" applyFont="1" applyFill="1" applyBorder="1" applyAlignment="1">
      <alignment horizontal="center"/>
    </xf>
    <xf numFmtId="0" fontId="0" fillId="0" borderId="4" xfId="0" applyFill="1" applyBorder="1"/>
    <xf numFmtId="0" fontId="9" fillId="0" borderId="0" xfId="0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/>
    </xf>
    <xf numFmtId="21" fontId="9" fillId="0" borderId="0" xfId="0" applyNumberFormat="1" applyFont="1" applyFill="1" applyBorder="1" applyAlignment="1">
      <alignment horizontal="center"/>
    </xf>
    <xf numFmtId="0" fontId="0" fillId="0" borderId="0" xfId="0" applyBorder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21" fillId="0" borderId="4" xfId="0" applyFont="1" applyFill="1" applyBorder="1"/>
    <xf numFmtId="21" fontId="21" fillId="0" borderId="4" xfId="0" applyNumberFormat="1" applyFont="1" applyFill="1" applyBorder="1"/>
    <xf numFmtId="0" fontId="6" fillId="0" borderId="4" xfId="0" applyFont="1" applyBorder="1" applyAlignment="1">
      <alignment horizontal="center" vertical="center" wrapText="1"/>
    </xf>
    <xf numFmtId="0" fontId="20" fillId="0" borderId="4" xfId="0" applyFont="1" applyFill="1" applyBorder="1"/>
    <xf numFmtId="0" fontId="22" fillId="0" borderId="4" xfId="0" applyFont="1" applyFill="1" applyBorder="1"/>
    <xf numFmtId="0" fontId="6" fillId="0" borderId="0" xfId="0" applyFont="1" applyBorder="1" applyAlignment="1">
      <alignment horizontal="center" vertical="center" wrapText="1"/>
    </xf>
    <xf numFmtId="0" fontId="8" fillId="0" borderId="0" xfId="1" applyBorder="1"/>
    <xf numFmtId="0" fontId="7" fillId="0" borderId="0" xfId="0" applyFont="1" applyBorder="1"/>
    <xf numFmtId="0" fontId="7" fillId="0" borderId="4" xfId="0" applyFont="1" applyBorder="1"/>
    <xf numFmtId="0" fontId="6" fillId="2" borderId="4" xfId="0" applyFont="1" applyFill="1" applyBorder="1" applyAlignment="1">
      <alignment horizontal="center" vertical="center" wrapText="1"/>
    </xf>
    <xf numFmtId="0" fontId="25" fillId="0" borderId="4" xfId="0" applyFont="1" applyBorder="1"/>
    <xf numFmtId="21" fontId="25" fillId="0" borderId="4" xfId="0" applyNumberFormat="1" applyFont="1" applyBorder="1"/>
    <xf numFmtId="0" fontId="25" fillId="0" borderId="4" xfId="0" applyFont="1" applyFill="1" applyBorder="1"/>
    <xf numFmtId="0" fontId="25" fillId="2" borderId="4" xfId="0" applyFont="1" applyFill="1" applyBorder="1"/>
    <xf numFmtId="0" fontId="26" fillId="0" borderId="4" xfId="0" applyFont="1" applyBorder="1"/>
    <xf numFmtId="0" fontId="27" fillId="0" borderId="4" xfId="1" applyFont="1" applyBorder="1"/>
    <xf numFmtId="0" fontId="26" fillId="0" borderId="4" xfId="0" applyFont="1" applyFill="1" applyBorder="1"/>
    <xf numFmtId="0" fontId="21" fillId="2" borderId="4" xfId="0" applyFont="1" applyFill="1" applyBorder="1"/>
    <xf numFmtId="0" fontId="0" fillId="2" borderId="4" xfId="0" applyFill="1" applyBorder="1"/>
    <xf numFmtId="0" fontId="6" fillId="0" borderId="4" xfId="0" applyFont="1" applyFill="1" applyBorder="1" applyAlignment="1">
      <alignment horizontal="center" vertical="center" wrapText="1"/>
    </xf>
    <xf numFmtId="0" fontId="8" fillId="0" borderId="4" xfId="1" applyFill="1" applyBorder="1"/>
    <xf numFmtId="0" fontId="16" fillId="0" borderId="4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2" fontId="1" fillId="0" borderId="4" xfId="2" applyNumberFormat="1" applyFill="1" applyBorder="1" applyAlignment="1">
      <alignment horizontal="center"/>
    </xf>
    <xf numFmtId="0" fontId="28" fillId="0" borderId="0" xfId="0" applyFont="1"/>
    <xf numFmtId="21" fontId="29" fillId="0" borderId="0" xfId="0" applyNumberFormat="1" applyFont="1"/>
    <xf numFmtId="21" fontId="28" fillId="0" borderId="0" xfId="0" applyNumberFormat="1" applyFont="1"/>
    <xf numFmtId="0" fontId="29" fillId="0" borderId="0" xfId="0" applyFont="1"/>
    <xf numFmtId="21" fontId="28" fillId="2" borderId="0" xfId="0" applyNumberFormat="1" applyFont="1" applyFill="1"/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2" borderId="4" xfId="2" applyNumberFormat="1" applyFont="1" applyFill="1" applyBorder="1" applyAlignment="1">
      <alignment horizontal="center"/>
    </xf>
    <xf numFmtId="0" fontId="1" fillId="3" borderId="4" xfId="2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166" fontId="0" fillId="0" borderId="0" xfId="0" applyNumberFormat="1" applyFill="1" applyBorder="1" applyAlignment="1" applyProtection="1">
      <alignment horizontal="center"/>
    </xf>
    <xf numFmtId="2" fontId="1" fillId="3" borderId="4" xfId="2" applyNumberFormat="1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166" fontId="0" fillId="0" borderId="4" xfId="0" applyNumberFormat="1" applyFill="1" applyBorder="1" applyProtection="1"/>
    <xf numFmtId="0" fontId="31" fillId="0" borderId="0" xfId="0" applyFont="1"/>
    <xf numFmtId="0" fontId="32" fillId="0" borderId="0" xfId="6" applyFont="1" applyFill="1" applyProtection="1"/>
    <xf numFmtId="0" fontId="30" fillId="0" borderId="0" xfId="0" applyFont="1" applyFill="1" applyProtection="1"/>
    <xf numFmtId="2" fontId="1" fillId="0" borderId="0" xfId="2" applyNumberFormat="1" applyFont="1" applyFill="1" applyBorder="1" applyAlignment="1">
      <alignment horizontal="center"/>
    </xf>
    <xf numFmtId="0" fontId="33" fillId="0" borderId="0" xfId="0" applyFont="1"/>
    <xf numFmtId="21" fontId="7" fillId="0" borderId="0" xfId="0" applyNumberFormat="1" applyFont="1"/>
    <xf numFmtId="0" fontId="34" fillId="0" borderId="0" xfId="0" applyFont="1"/>
    <xf numFmtId="0" fontId="35" fillId="0" borderId="0" xfId="0" applyFont="1"/>
    <xf numFmtId="0" fontId="36" fillId="0" borderId="4" xfId="0" applyFont="1" applyBorder="1" applyAlignment="1">
      <alignment horizontal="center" vertical="center" wrapText="1"/>
    </xf>
    <xf numFmtId="46" fontId="0" fillId="0" borderId="0" xfId="0" applyNumberFormat="1"/>
    <xf numFmtId="0" fontId="30" fillId="0" borderId="0" xfId="0" applyFont="1"/>
    <xf numFmtId="0" fontId="37" fillId="0" borderId="0" xfId="0" applyFont="1"/>
    <xf numFmtId="0" fontId="7" fillId="2" borderId="0" xfId="0" applyFont="1" applyFill="1"/>
    <xf numFmtId="0" fontId="36" fillId="2" borderId="4" xfId="0" applyFont="1" applyFill="1" applyBorder="1" applyAlignment="1">
      <alignment horizontal="center" vertical="center" wrapText="1"/>
    </xf>
    <xf numFmtId="0" fontId="36" fillId="2" borderId="6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36" fillId="0" borderId="4" xfId="0" applyFont="1" applyFill="1" applyBorder="1" applyAlignment="1">
      <alignment horizontal="center" vertical="center" wrapText="1"/>
    </xf>
    <xf numFmtId="0" fontId="1" fillId="0" borderId="0" xfId="2" applyFont="1" applyFill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38" fillId="0" borderId="0" xfId="0" applyFont="1"/>
    <xf numFmtId="0" fontId="0" fillId="2" borderId="0" xfId="0" applyFill="1" applyBorder="1"/>
    <xf numFmtId="0" fontId="14" fillId="2" borderId="4" xfId="0" applyFont="1" applyFill="1" applyBorder="1" applyAlignment="1">
      <alignment horizontal="center" vertical="center"/>
    </xf>
    <xf numFmtId="2" fontId="13" fillId="0" borderId="4" xfId="0" applyNumberFormat="1" applyFont="1" applyBorder="1" applyAlignment="1">
      <alignment horizontal="center"/>
    </xf>
    <xf numFmtId="0" fontId="1" fillId="0" borderId="0" xfId="2" applyFill="1" applyBorder="1"/>
    <xf numFmtId="1" fontId="1" fillId="0" borderId="4" xfId="2" applyNumberFormat="1" applyFont="1" applyFill="1" applyBorder="1" applyAlignment="1">
      <alignment horizontal="center"/>
    </xf>
    <xf numFmtId="0" fontId="39" fillId="0" borderId="0" xfId="6" applyFont="1" applyFill="1"/>
    <xf numFmtId="0" fontId="18" fillId="0" borderId="0" xfId="6" applyFill="1"/>
    <xf numFmtId="0" fontId="0" fillId="0" borderId="0" xfId="0" applyFill="1"/>
    <xf numFmtId="0" fontId="1" fillId="2" borderId="4" xfId="2" applyFont="1" applyFill="1" applyBorder="1" applyAlignment="1">
      <alignment horizontal="center"/>
    </xf>
    <xf numFmtId="0" fontId="1" fillId="2" borderId="4" xfId="2" applyFill="1" applyBorder="1" applyAlignment="1">
      <alignment horizontal="center"/>
    </xf>
    <xf numFmtId="0" fontId="1" fillId="2" borderId="4" xfId="2" applyNumberForma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47" fontId="1" fillId="6" borderId="4" xfId="2" applyNumberFormat="1" applyFont="1" applyFill="1" applyBorder="1" applyAlignment="1">
      <alignment horizontal="center"/>
    </xf>
    <xf numFmtId="2" fontId="1" fillId="6" borderId="4" xfId="2" applyNumberFormat="1" applyFont="1" applyFill="1" applyBorder="1" applyAlignment="1">
      <alignment horizontal="center"/>
    </xf>
    <xf numFmtId="0" fontId="1" fillId="6" borderId="4" xfId="2" applyNumberForma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47" fontId="3" fillId="0" borderId="4" xfId="2" applyNumberFormat="1" applyFont="1" applyFill="1" applyBorder="1" applyAlignment="1">
      <alignment horizontal="center"/>
    </xf>
    <xf numFmtId="0" fontId="3" fillId="0" borderId="0" xfId="2" applyFont="1" applyBorder="1" applyAlignment="1">
      <alignment horizontal="center"/>
    </xf>
    <xf numFmtId="20" fontId="3" fillId="3" borderId="4" xfId="2" applyNumberFormat="1" applyFont="1" applyFill="1" applyBorder="1" applyAlignment="1">
      <alignment horizontal="center"/>
    </xf>
    <xf numFmtId="0" fontId="3" fillId="4" borderId="4" xfId="2" applyFont="1" applyFill="1" applyBorder="1" applyAlignment="1">
      <alignment horizontal="center"/>
    </xf>
    <xf numFmtId="20" fontId="3" fillId="3" borderId="5" xfId="2" applyNumberFormat="1" applyFont="1" applyFill="1" applyBorder="1" applyAlignment="1">
      <alignment horizontal="center"/>
    </xf>
    <xf numFmtId="20" fontId="3" fillId="3" borderId="10" xfId="2" applyNumberFormat="1" applyFont="1" applyFill="1" applyBorder="1" applyAlignment="1">
      <alignment horizontal="center"/>
    </xf>
    <xf numFmtId="20" fontId="3" fillId="3" borderId="11" xfId="2" applyNumberFormat="1" applyFont="1" applyFill="1" applyBorder="1" applyAlignment="1">
      <alignment horizontal="center"/>
    </xf>
    <xf numFmtId="0" fontId="3" fillId="4" borderId="5" xfId="2" applyFont="1" applyFill="1" applyBorder="1" applyAlignment="1">
      <alignment horizontal="center"/>
    </xf>
    <xf numFmtId="0" fontId="3" fillId="4" borderId="10" xfId="2" applyFont="1" applyFill="1" applyBorder="1" applyAlignment="1">
      <alignment horizontal="center"/>
    </xf>
    <xf numFmtId="0" fontId="3" fillId="4" borderId="11" xfId="2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7" fontId="4" fillId="0" borderId="5" xfId="0" applyNumberFormat="1" applyFont="1" applyBorder="1" applyAlignment="1">
      <alignment horizontal="center"/>
    </xf>
    <xf numFmtId="47" fontId="4" fillId="0" borderId="10" xfId="0" applyNumberFormat="1" applyFont="1" applyBorder="1" applyAlignment="1">
      <alignment horizontal="center"/>
    </xf>
    <xf numFmtId="47" fontId="4" fillId="0" borderId="11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3" fillId="0" borderId="4" xfId="2" applyFont="1" applyBorder="1"/>
  </cellXfs>
  <cellStyles count="7">
    <cellStyle name="Lien hypertexte" xfId="1" builtinId="8"/>
    <cellStyle name="Lien hypertexte visité" xfId="4" builtinId="9" hidden="1"/>
    <cellStyle name="Lien hypertexte visité" xfId="5" builtinId="9" hidden="1"/>
    <cellStyle name="Monétaire 2" xfId="3" xr:uid="{00000000-0005-0000-0000-000003000000}"/>
    <cellStyle name="Normal" xfId="0" builtinId="0"/>
    <cellStyle name="Normal 2" xfId="2" xr:uid="{00000000-0005-0000-0000-000005000000}"/>
    <cellStyle name="Normal 3" xfId="6" xr:uid="{C0D1B4D7-4A85-7A49-93DC-2E496812EB18}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rgb="FF95B3D7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BF0F0F6-72ED-B446-81AF-43F5C5982D04}" name="Tableau2" displayName="Tableau2" ref="A3:K41" totalsRowShown="0" headerRowDxfId="27" tableBorderDxfId="26">
  <autoFilter ref="A3:K41" xr:uid="{AF2C1F69-B8B6-D044-9A12-461CDFBA5BFE}"/>
  <tableColumns count="11">
    <tableColumn id="1" xr3:uid="{35B47C8D-C12C-6447-A34B-FDF3B70F1EEC}" name="Colonne1" dataDxfId="25"/>
    <tableColumn id="2" xr3:uid="{3F39F4CE-B797-D04F-B82E-DCDA93C67E9F}" name="Colonne2" dataDxfId="24"/>
    <tableColumn id="3" xr3:uid="{A39F9F15-31EE-EB4C-AD56-F7379974ED9B}" name="Colonne3" dataDxfId="23"/>
    <tableColumn id="4" xr3:uid="{BA8A3D46-CFB5-894E-B43B-EF7174A7CC7E}" name="Colonne4" dataDxfId="22"/>
    <tableColumn id="5" xr3:uid="{B82090BB-1BFA-434D-9C04-9D58315D55EE}" name="Colonne5" dataDxfId="21"/>
    <tableColumn id="6" xr3:uid="{713BBAD9-9F5B-B44F-A575-51D9BAF46A40}" name="Colonne6" dataDxfId="20"/>
    <tableColumn id="7" xr3:uid="{7249490F-724A-474B-9711-B4EF44EA60CF}" name="Colonne7" dataDxfId="19"/>
    <tableColumn id="8" xr3:uid="{DC082308-414E-0F4F-8D57-5989299D18FA}" name="Colonne8" dataDxfId="18"/>
    <tableColumn id="9" xr3:uid="{2E95F1C5-375B-F742-8E2F-C09AF5032DAA}" name="Colonne9" dataDxfId="17"/>
    <tableColumn id="10" xr3:uid="{B452EA26-8530-D94D-9373-5EEB7B0ED26B}" name="Colonne10" dataDxfId="16"/>
    <tableColumn id="11" xr3:uid="{9F166C4A-A2D3-CC4C-91C5-9A4629AC22AA}" name="Colonne11" dataDxfId="15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855654-7939-1B4B-A0C5-B520273EE5CA}" name="Tableau1" displayName="Tableau1" ref="A3:K41" totalsRowShown="0" headerRowDxfId="14" headerRowBorderDxfId="13" tableBorderDxfId="12" totalsRowBorderDxfId="11">
  <autoFilter ref="A3:K41" xr:uid="{08E5B5C0-A03B-C849-B6EB-9DFA2BD290B0}"/>
  <tableColumns count="11">
    <tableColumn id="1" xr3:uid="{79E71DC3-51AF-AE42-82F5-6BB74BEC656A}" name="Colonne1" dataDxfId="10"/>
    <tableColumn id="2" xr3:uid="{435FD2A4-2D69-5843-85C6-4F48FBCA211B}" name="Colonne2" dataDxfId="9"/>
    <tableColumn id="3" xr3:uid="{152C1851-5AC4-964A-A67E-FAE8C218F3E4}" name="Colonne3" dataDxfId="8"/>
    <tableColumn id="4" xr3:uid="{B0F4F05B-1D06-134D-97F1-9AEE98132887}" name="Colonne4" dataDxfId="7"/>
    <tableColumn id="5" xr3:uid="{CEDC0CF5-B665-014B-BFF0-366D870F418F}" name="Colonne5" dataDxfId="6"/>
    <tableColumn id="6" xr3:uid="{F34DD7E5-148C-5849-B3E9-EA79FCAAA5F0}" name="Colonne6" dataDxfId="5"/>
    <tableColumn id="7" xr3:uid="{F1B44EF8-2E6B-704A-81DA-3BE4A21F1165}" name="Colonne7" dataDxfId="4"/>
    <tableColumn id="8" xr3:uid="{22A93CD3-A625-6A4F-B22F-63094DD34F4A}" name="Colonne8" dataDxfId="3"/>
    <tableColumn id="9" xr3:uid="{21FC266A-2F09-2442-B5D7-F07B97931CD9}" name="Colonne9" dataDxfId="2"/>
    <tableColumn id="10" xr3:uid="{05698936-CF79-C34E-BA46-7474283D0F12}" name="Colonne10" dataDxfId="1"/>
    <tableColumn id="11" xr3:uid="{308CFDB1-7B09-6C40-9010-1CEECD529B33}" name="Colonne11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portstats.ca/display-results.xhtml?raceid=100832&amp;status=results&amp;category=Femmes" TargetMode="External"/><Relationship Id="rId21" Type="http://schemas.openxmlformats.org/officeDocument/2006/relationships/hyperlink" Target="https://www.sportstats.ca/display-results.xhtml?raceid=100832&amp;status=results&amp;category=Femmes" TargetMode="External"/><Relationship Id="rId42" Type="http://schemas.openxmlformats.org/officeDocument/2006/relationships/hyperlink" Target="https://www.sportstats.ca/display-results.xhtml?raceid=100832&amp;status=results&amp;category=Femmes" TargetMode="External"/><Relationship Id="rId47" Type="http://schemas.openxmlformats.org/officeDocument/2006/relationships/hyperlink" Target="https://www.sportstats.ca/display-results.xhtml?raceid=100832&amp;status=results&amp;category=Hommes" TargetMode="External"/><Relationship Id="rId63" Type="http://schemas.openxmlformats.org/officeDocument/2006/relationships/hyperlink" Target="https://www.sportstats.ca/display-results.xhtml?raceid=100832&amp;status=results&amp;category=Hommes" TargetMode="External"/><Relationship Id="rId68" Type="http://schemas.openxmlformats.org/officeDocument/2006/relationships/hyperlink" Target="https://www.sportstats.ca/display-results.xhtml?raceid=100832&amp;status=results&amp;category=Hommes" TargetMode="External"/><Relationship Id="rId84" Type="http://schemas.openxmlformats.org/officeDocument/2006/relationships/hyperlink" Target="https://www.sportstats.ca/display-results.xhtml?raceid=100832&amp;status=results&amp;category=Hommes" TargetMode="External"/><Relationship Id="rId89" Type="http://schemas.openxmlformats.org/officeDocument/2006/relationships/hyperlink" Target="https://www.sportstats.ca/display-results.xhtml?raceid=100832&amp;status=results&amp;category=Hommes" TargetMode="External"/><Relationship Id="rId112" Type="http://schemas.openxmlformats.org/officeDocument/2006/relationships/hyperlink" Target="https://www.sportstats.ca/display-results.xhtml?raceid=100832&amp;status=results&amp;category=Hommes" TargetMode="External"/><Relationship Id="rId16" Type="http://schemas.openxmlformats.org/officeDocument/2006/relationships/hyperlink" Target="https://www.sportstats.ca/display-results.xhtml?raceid=100832&amp;status=results&amp;category=Femmes" TargetMode="External"/><Relationship Id="rId107" Type="http://schemas.openxmlformats.org/officeDocument/2006/relationships/hyperlink" Target="https://www.sportstats.ca/display-results.xhtml?raceid=100832&amp;status=results&amp;category=Hommes" TargetMode="External"/><Relationship Id="rId11" Type="http://schemas.openxmlformats.org/officeDocument/2006/relationships/hyperlink" Target="https://www.sportstats.ca/display-results.xhtml?raceid=100832&amp;status=results&amp;category=Femmes" TargetMode="External"/><Relationship Id="rId32" Type="http://schemas.openxmlformats.org/officeDocument/2006/relationships/hyperlink" Target="https://www.sportstats.ca/display-results.xhtml?raceid=100832&amp;status=results&amp;category=Femmes" TargetMode="External"/><Relationship Id="rId37" Type="http://schemas.openxmlformats.org/officeDocument/2006/relationships/hyperlink" Target="https://www.sportstats.ca/display-results.xhtml?raceid=100832&amp;status=results&amp;category=Femmes" TargetMode="External"/><Relationship Id="rId53" Type="http://schemas.openxmlformats.org/officeDocument/2006/relationships/hyperlink" Target="https://www.sportstats.ca/display-results.xhtml?raceid=100832&amp;status=results&amp;category=Hommes" TargetMode="External"/><Relationship Id="rId58" Type="http://schemas.openxmlformats.org/officeDocument/2006/relationships/hyperlink" Target="https://www.sportstats.ca/display-results.xhtml?raceid=100832&amp;status=results&amp;category=Hommes" TargetMode="External"/><Relationship Id="rId74" Type="http://schemas.openxmlformats.org/officeDocument/2006/relationships/hyperlink" Target="https://www.sportstats.ca/display-results.xhtml?raceid=100832&amp;status=results&amp;category=Hommes" TargetMode="External"/><Relationship Id="rId79" Type="http://schemas.openxmlformats.org/officeDocument/2006/relationships/hyperlink" Target="https://www.sportstats.ca/display-results.xhtml?raceid=100832&amp;status=results&amp;category=Hommes" TargetMode="External"/><Relationship Id="rId102" Type="http://schemas.openxmlformats.org/officeDocument/2006/relationships/hyperlink" Target="https://www.sportstats.ca/display-results.xhtml?raceid=100832&amp;status=results&amp;category=Hommes" TargetMode="External"/><Relationship Id="rId5" Type="http://schemas.openxmlformats.org/officeDocument/2006/relationships/hyperlink" Target="https://www.sportstats.ca/display-results.xhtml?raceid=100832&amp;status=results&amp;category=Femmes" TargetMode="External"/><Relationship Id="rId90" Type="http://schemas.openxmlformats.org/officeDocument/2006/relationships/hyperlink" Target="https://www.sportstats.ca/display-results.xhtml?raceid=100832&amp;status=results&amp;category=Hommes" TargetMode="External"/><Relationship Id="rId95" Type="http://schemas.openxmlformats.org/officeDocument/2006/relationships/hyperlink" Target="https://www.sportstats.ca/display-results.xhtml?raceid=100832&amp;status=results&amp;category=Hommes" TargetMode="External"/><Relationship Id="rId22" Type="http://schemas.openxmlformats.org/officeDocument/2006/relationships/hyperlink" Target="https://www.sportstats.ca/display-results.xhtml?raceid=100832&amp;status=results&amp;category=Femmes" TargetMode="External"/><Relationship Id="rId27" Type="http://schemas.openxmlformats.org/officeDocument/2006/relationships/hyperlink" Target="https://www.sportstats.ca/display-results.xhtml?raceid=100832&amp;status=results&amp;category=Femmes" TargetMode="External"/><Relationship Id="rId43" Type="http://schemas.openxmlformats.org/officeDocument/2006/relationships/hyperlink" Target="https://www.sportstats.ca/display-results.xhtml?raceid=100832&amp;status=results&amp;category=Femmes" TargetMode="External"/><Relationship Id="rId48" Type="http://schemas.openxmlformats.org/officeDocument/2006/relationships/hyperlink" Target="https://www.sportstats.ca/display-results.xhtml?raceid=100832&amp;status=results&amp;category=Hommes" TargetMode="External"/><Relationship Id="rId64" Type="http://schemas.openxmlformats.org/officeDocument/2006/relationships/hyperlink" Target="https://www.sportstats.ca/display-results.xhtml?raceid=100832&amp;status=results&amp;category=Hommes" TargetMode="External"/><Relationship Id="rId69" Type="http://schemas.openxmlformats.org/officeDocument/2006/relationships/hyperlink" Target="https://www.sportstats.ca/display-results.xhtml?raceid=100832&amp;status=results&amp;category=Hommes" TargetMode="External"/><Relationship Id="rId113" Type="http://schemas.openxmlformats.org/officeDocument/2006/relationships/hyperlink" Target="https://www.sportstats.ca/display-results.xhtml?raceid=100832&amp;status=results&amp;category=Hommes" TargetMode="External"/><Relationship Id="rId80" Type="http://schemas.openxmlformats.org/officeDocument/2006/relationships/hyperlink" Target="https://www.sportstats.ca/display-results.xhtml?raceid=100832&amp;status=results&amp;category=Hommes" TargetMode="External"/><Relationship Id="rId85" Type="http://schemas.openxmlformats.org/officeDocument/2006/relationships/hyperlink" Target="https://www.sportstats.ca/display-results.xhtml?raceid=100832&amp;status=results&amp;category=Hommes" TargetMode="External"/><Relationship Id="rId12" Type="http://schemas.openxmlformats.org/officeDocument/2006/relationships/hyperlink" Target="https://www.sportstats.ca/display-results.xhtml?raceid=100832&amp;status=results&amp;category=Femmes" TargetMode="External"/><Relationship Id="rId17" Type="http://schemas.openxmlformats.org/officeDocument/2006/relationships/hyperlink" Target="https://www.sportstats.ca/display-results.xhtml?raceid=100832&amp;status=results&amp;category=Femmes" TargetMode="External"/><Relationship Id="rId33" Type="http://schemas.openxmlformats.org/officeDocument/2006/relationships/hyperlink" Target="https://www.sportstats.ca/display-results.xhtml?raceid=100832&amp;status=results&amp;category=Femmes" TargetMode="External"/><Relationship Id="rId38" Type="http://schemas.openxmlformats.org/officeDocument/2006/relationships/hyperlink" Target="https://www.sportstats.ca/display-results.xhtml?raceid=100832&amp;status=results&amp;category=Femmes" TargetMode="External"/><Relationship Id="rId59" Type="http://schemas.openxmlformats.org/officeDocument/2006/relationships/hyperlink" Target="https://www.sportstats.ca/display-results.xhtml?raceid=100832&amp;status=results&amp;category=Hommes" TargetMode="External"/><Relationship Id="rId103" Type="http://schemas.openxmlformats.org/officeDocument/2006/relationships/hyperlink" Target="https://www.sportstats.ca/display-results.xhtml?raceid=100832&amp;status=results&amp;category=Hommes" TargetMode="External"/><Relationship Id="rId108" Type="http://schemas.openxmlformats.org/officeDocument/2006/relationships/hyperlink" Target="https://www.sportstats.ca/display-results.xhtml?raceid=100832&amp;status=results&amp;category=Hommes" TargetMode="External"/><Relationship Id="rId54" Type="http://schemas.openxmlformats.org/officeDocument/2006/relationships/hyperlink" Target="https://www.sportstats.ca/display-results.xhtml?raceid=100832&amp;status=results&amp;category=Hommes" TargetMode="External"/><Relationship Id="rId70" Type="http://schemas.openxmlformats.org/officeDocument/2006/relationships/hyperlink" Target="https://www.sportstats.ca/display-results.xhtml?raceid=100832&amp;status=results&amp;category=Hommes" TargetMode="External"/><Relationship Id="rId75" Type="http://schemas.openxmlformats.org/officeDocument/2006/relationships/hyperlink" Target="https://www.sportstats.ca/display-results.xhtml?raceid=100832&amp;status=results&amp;category=Hommes" TargetMode="External"/><Relationship Id="rId91" Type="http://schemas.openxmlformats.org/officeDocument/2006/relationships/hyperlink" Target="https://www.sportstats.ca/display-results.xhtml?raceid=100832&amp;status=results&amp;category=Hommes" TargetMode="External"/><Relationship Id="rId96" Type="http://schemas.openxmlformats.org/officeDocument/2006/relationships/hyperlink" Target="https://www.sportstats.ca/display-results.xhtml?raceid=100832&amp;status=results&amp;category=Hommes" TargetMode="External"/><Relationship Id="rId1" Type="http://schemas.openxmlformats.org/officeDocument/2006/relationships/hyperlink" Target="https://www.sportstats.ca/display-results.xhtml?raceid=100832&amp;status=results&amp;category=Femmes" TargetMode="External"/><Relationship Id="rId6" Type="http://schemas.openxmlformats.org/officeDocument/2006/relationships/hyperlink" Target="https://www.sportstats.ca/display-results.xhtml?raceid=100832&amp;status=results&amp;category=Femmes" TargetMode="External"/><Relationship Id="rId15" Type="http://schemas.openxmlformats.org/officeDocument/2006/relationships/hyperlink" Target="https://www.sportstats.ca/display-results.xhtml?raceid=100832&amp;status=results&amp;category=Femmes" TargetMode="External"/><Relationship Id="rId23" Type="http://schemas.openxmlformats.org/officeDocument/2006/relationships/hyperlink" Target="https://www.sportstats.ca/display-results.xhtml?raceid=100832&amp;status=results&amp;category=Femmes" TargetMode="External"/><Relationship Id="rId28" Type="http://schemas.openxmlformats.org/officeDocument/2006/relationships/hyperlink" Target="https://www.sportstats.ca/display-results.xhtml?raceid=100832&amp;status=results&amp;category=Femmes" TargetMode="External"/><Relationship Id="rId36" Type="http://schemas.openxmlformats.org/officeDocument/2006/relationships/hyperlink" Target="https://www.sportstats.ca/display-results.xhtml?raceid=100832&amp;status=results&amp;category=Femmes" TargetMode="External"/><Relationship Id="rId49" Type="http://schemas.openxmlformats.org/officeDocument/2006/relationships/hyperlink" Target="https://www.sportstats.ca/display-results.xhtml?raceid=100832&amp;status=results&amp;category=Hommes" TargetMode="External"/><Relationship Id="rId57" Type="http://schemas.openxmlformats.org/officeDocument/2006/relationships/hyperlink" Target="https://www.sportstats.ca/display-results.xhtml?raceid=100832&amp;status=results&amp;category=Hommes" TargetMode="External"/><Relationship Id="rId106" Type="http://schemas.openxmlformats.org/officeDocument/2006/relationships/hyperlink" Target="https://www.sportstats.ca/display-results.xhtml?raceid=100832&amp;status=results&amp;category=Hommes" TargetMode="External"/><Relationship Id="rId10" Type="http://schemas.openxmlformats.org/officeDocument/2006/relationships/hyperlink" Target="https://www.sportstats.ca/display-results.xhtml?raceid=100832&amp;status=results&amp;category=Femmes" TargetMode="External"/><Relationship Id="rId31" Type="http://schemas.openxmlformats.org/officeDocument/2006/relationships/hyperlink" Target="https://www.sportstats.ca/display-results.xhtml?raceid=100832&amp;status=results&amp;category=Femmes" TargetMode="External"/><Relationship Id="rId44" Type="http://schemas.openxmlformats.org/officeDocument/2006/relationships/hyperlink" Target="https://www.sportstats.ca/display-results.xhtml?raceid=100832&amp;status=results&amp;category=Hommes" TargetMode="External"/><Relationship Id="rId52" Type="http://schemas.openxmlformats.org/officeDocument/2006/relationships/hyperlink" Target="https://www.sportstats.ca/display-results.xhtml?raceid=100832&amp;status=results&amp;category=Hommes" TargetMode="External"/><Relationship Id="rId60" Type="http://schemas.openxmlformats.org/officeDocument/2006/relationships/hyperlink" Target="https://www.sportstats.ca/display-results.xhtml?raceid=100832&amp;status=results&amp;category=Hommes" TargetMode="External"/><Relationship Id="rId65" Type="http://schemas.openxmlformats.org/officeDocument/2006/relationships/hyperlink" Target="https://www.sportstats.ca/display-results.xhtml?raceid=100832&amp;status=results&amp;category=Hommes" TargetMode="External"/><Relationship Id="rId73" Type="http://schemas.openxmlformats.org/officeDocument/2006/relationships/hyperlink" Target="https://www.sportstats.ca/display-results.xhtml?raceid=100832&amp;status=results&amp;category=Hommes" TargetMode="External"/><Relationship Id="rId78" Type="http://schemas.openxmlformats.org/officeDocument/2006/relationships/hyperlink" Target="https://www.sportstats.ca/display-results.xhtml?raceid=100832&amp;status=results&amp;category=Hommes" TargetMode="External"/><Relationship Id="rId81" Type="http://schemas.openxmlformats.org/officeDocument/2006/relationships/hyperlink" Target="https://www.sportstats.ca/display-results.xhtml?raceid=100832&amp;status=results&amp;category=Hommes" TargetMode="External"/><Relationship Id="rId86" Type="http://schemas.openxmlformats.org/officeDocument/2006/relationships/hyperlink" Target="https://www.sportstats.ca/display-results.xhtml?raceid=100832&amp;status=results&amp;category=Hommes" TargetMode="External"/><Relationship Id="rId94" Type="http://schemas.openxmlformats.org/officeDocument/2006/relationships/hyperlink" Target="https://www.sportstats.ca/display-results.xhtml?raceid=100832&amp;status=results&amp;category=Hommes" TargetMode="External"/><Relationship Id="rId99" Type="http://schemas.openxmlformats.org/officeDocument/2006/relationships/hyperlink" Target="https://www.sportstats.ca/display-results.xhtml?raceid=100832&amp;status=results&amp;category=Hommes" TargetMode="External"/><Relationship Id="rId101" Type="http://schemas.openxmlformats.org/officeDocument/2006/relationships/hyperlink" Target="https://www.sportstats.ca/display-results.xhtml?raceid=100832&amp;status=results&amp;category=Hommes" TargetMode="External"/><Relationship Id="rId4" Type="http://schemas.openxmlformats.org/officeDocument/2006/relationships/hyperlink" Target="https://www.sportstats.ca/display-results.xhtml?raceid=100832&amp;status=results&amp;category=Femmes" TargetMode="External"/><Relationship Id="rId9" Type="http://schemas.openxmlformats.org/officeDocument/2006/relationships/hyperlink" Target="https://www.sportstats.ca/display-results.xhtml?raceid=100832&amp;status=results&amp;category=Femmes" TargetMode="External"/><Relationship Id="rId13" Type="http://schemas.openxmlformats.org/officeDocument/2006/relationships/hyperlink" Target="https://www.sportstats.ca/display-results.xhtml?raceid=100832&amp;status=results&amp;category=Femmes" TargetMode="External"/><Relationship Id="rId18" Type="http://schemas.openxmlformats.org/officeDocument/2006/relationships/hyperlink" Target="https://www.sportstats.ca/display-results.xhtml?raceid=100832&amp;status=results&amp;category=Femmes" TargetMode="External"/><Relationship Id="rId39" Type="http://schemas.openxmlformats.org/officeDocument/2006/relationships/hyperlink" Target="https://www.sportstats.ca/display-results.xhtml?raceid=100832&amp;status=results&amp;category=Femmes" TargetMode="External"/><Relationship Id="rId109" Type="http://schemas.openxmlformats.org/officeDocument/2006/relationships/hyperlink" Target="https://www.sportstats.ca/display-results.xhtml?raceid=100832&amp;status=results&amp;category=Hommes" TargetMode="External"/><Relationship Id="rId34" Type="http://schemas.openxmlformats.org/officeDocument/2006/relationships/hyperlink" Target="https://www.sportstats.ca/display-results.xhtml?raceid=100832&amp;status=results&amp;category=Femmes" TargetMode="External"/><Relationship Id="rId50" Type="http://schemas.openxmlformats.org/officeDocument/2006/relationships/hyperlink" Target="https://www.sportstats.ca/display-results.xhtml?raceid=100832&amp;status=results&amp;category=Hommes" TargetMode="External"/><Relationship Id="rId55" Type="http://schemas.openxmlformats.org/officeDocument/2006/relationships/hyperlink" Target="https://www.sportstats.ca/display-results.xhtml?raceid=100832&amp;status=results&amp;category=Hommes" TargetMode="External"/><Relationship Id="rId76" Type="http://schemas.openxmlformats.org/officeDocument/2006/relationships/hyperlink" Target="https://www.sportstats.ca/display-results.xhtml?raceid=100832&amp;status=results&amp;category=Hommes" TargetMode="External"/><Relationship Id="rId97" Type="http://schemas.openxmlformats.org/officeDocument/2006/relationships/hyperlink" Target="https://www.sportstats.ca/display-results.xhtml?raceid=100832&amp;status=results&amp;category=Hommes" TargetMode="External"/><Relationship Id="rId104" Type="http://schemas.openxmlformats.org/officeDocument/2006/relationships/hyperlink" Target="https://www.sportstats.ca/display-results.xhtml?raceid=100832&amp;status=results&amp;category=Hommes" TargetMode="External"/><Relationship Id="rId7" Type="http://schemas.openxmlformats.org/officeDocument/2006/relationships/hyperlink" Target="https://www.sportstats.ca/display-results.xhtml?raceid=100832&amp;status=results&amp;category=Femmes" TargetMode="External"/><Relationship Id="rId71" Type="http://schemas.openxmlformats.org/officeDocument/2006/relationships/hyperlink" Target="https://www.sportstats.ca/display-results.xhtml?raceid=100832&amp;status=results&amp;category=Hommes" TargetMode="External"/><Relationship Id="rId92" Type="http://schemas.openxmlformats.org/officeDocument/2006/relationships/hyperlink" Target="https://www.sportstats.ca/display-results.xhtml?raceid=100832&amp;status=results&amp;category=Hommes" TargetMode="External"/><Relationship Id="rId2" Type="http://schemas.openxmlformats.org/officeDocument/2006/relationships/hyperlink" Target="https://www.sportstats.ca/display-results.xhtml?raceid=100832&amp;status=results&amp;category=Femmes" TargetMode="External"/><Relationship Id="rId29" Type="http://schemas.openxmlformats.org/officeDocument/2006/relationships/hyperlink" Target="https://www.sportstats.ca/display-results.xhtml?raceid=100832&amp;status=results&amp;category=Femmes" TargetMode="External"/><Relationship Id="rId24" Type="http://schemas.openxmlformats.org/officeDocument/2006/relationships/hyperlink" Target="https://www.sportstats.ca/display-results.xhtml?raceid=100832&amp;status=results&amp;category=Femmes" TargetMode="External"/><Relationship Id="rId40" Type="http://schemas.openxmlformats.org/officeDocument/2006/relationships/hyperlink" Target="https://www.sportstats.ca/display-results.xhtml?raceid=100832&amp;status=results&amp;category=Femmes" TargetMode="External"/><Relationship Id="rId45" Type="http://schemas.openxmlformats.org/officeDocument/2006/relationships/hyperlink" Target="https://www.sportstats.ca/display-results.xhtml?raceid=100832&amp;status=results&amp;category=Hommes" TargetMode="External"/><Relationship Id="rId66" Type="http://schemas.openxmlformats.org/officeDocument/2006/relationships/hyperlink" Target="https://www.sportstats.ca/display-results.xhtml?raceid=100832&amp;status=results&amp;category=Hommes" TargetMode="External"/><Relationship Id="rId87" Type="http://schemas.openxmlformats.org/officeDocument/2006/relationships/hyperlink" Target="https://www.sportstats.ca/display-results.xhtml?raceid=100832&amp;status=results&amp;category=Hommes" TargetMode="External"/><Relationship Id="rId110" Type="http://schemas.openxmlformats.org/officeDocument/2006/relationships/hyperlink" Target="https://www.sportstats.ca/display-results.xhtml?raceid=100832&amp;status=results&amp;category=Hommes" TargetMode="External"/><Relationship Id="rId61" Type="http://schemas.openxmlformats.org/officeDocument/2006/relationships/hyperlink" Target="https://www.sportstats.ca/display-results.xhtml?raceid=100832&amp;status=results&amp;category=Hommes" TargetMode="External"/><Relationship Id="rId82" Type="http://schemas.openxmlformats.org/officeDocument/2006/relationships/hyperlink" Target="https://www.sportstats.ca/display-results.xhtml?raceid=100832&amp;status=results&amp;category=Hommes" TargetMode="External"/><Relationship Id="rId19" Type="http://schemas.openxmlformats.org/officeDocument/2006/relationships/hyperlink" Target="https://www.sportstats.ca/display-results.xhtml?raceid=100832&amp;status=results&amp;category=Femmes" TargetMode="External"/><Relationship Id="rId14" Type="http://schemas.openxmlformats.org/officeDocument/2006/relationships/hyperlink" Target="https://www.sportstats.ca/display-results.xhtml?raceid=100832&amp;status=results&amp;category=Femmes" TargetMode="External"/><Relationship Id="rId30" Type="http://schemas.openxmlformats.org/officeDocument/2006/relationships/hyperlink" Target="https://www.sportstats.ca/display-results.xhtml?raceid=100832&amp;status=results&amp;category=Femmes" TargetMode="External"/><Relationship Id="rId35" Type="http://schemas.openxmlformats.org/officeDocument/2006/relationships/hyperlink" Target="https://www.sportstats.ca/display-results.xhtml?raceid=100832&amp;status=results&amp;category=Femmes" TargetMode="External"/><Relationship Id="rId56" Type="http://schemas.openxmlformats.org/officeDocument/2006/relationships/hyperlink" Target="https://www.sportstats.ca/display-results.xhtml?raceid=100832&amp;status=results&amp;category=Hommes" TargetMode="External"/><Relationship Id="rId77" Type="http://schemas.openxmlformats.org/officeDocument/2006/relationships/hyperlink" Target="https://www.sportstats.ca/display-results.xhtml?raceid=100832&amp;status=results&amp;category=Hommes" TargetMode="External"/><Relationship Id="rId100" Type="http://schemas.openxmlformats.org/officeDocument/2006/relationships/hyperlink" Target="https://www.sportstats.ca/display-results.xhtml?raceid=100832&amp;status=results&amp;category=Hommes" TargetMode="External"/><Relationship Id="rId105" Type="http://schemas.openxmlformats.org/officeDocument/2006/relationships/hyperlink" Target="https://www.sportstats.ca/display-results.xhtml?raceid=100832&amp;status=results&amp;category=Hommes" TargetMode="External"/><Relationship Id="rId8" Type="http://schemas.openxmlformats.org/officeDocument/2006/relationships/hyperlink" Target="https://www.sportstats.ca/display-results.xhtml?raceid=100832&amp;status=results&amp;category=Femmes" TargetMode="External"/><Relationship Id="rId51" Type="http://schemas.openxmlformats.org/officeDocument/2006/relationships/hyperlink" Target="https://www.sportstats.ca/display-results.xhtml?raceid=100832&amp;status=results&amp;category=Hommes" TargetMode="External"/><Relationship Id="rId72" Type="http://schemas.openxmlformats.org/officeDocument/2006/relationships/hyperlink" Target="https://www.sportstats.ca/display-results.xhtml?raceid=100832&amp;status=results&amp;category=Hommes" TargetMode="External"/><Relationship Id="rId93" Type="http://schemas.openxmlformats.org/officeDocument/2006/relationships/hyperlink" Target="https://www.sportstats.ca/display-results.xhtml?raceid=100832&amp;status=results&amp;category=Hommes" TargetMode="External"/><Relationship Id="rId98" Type="http://schemas.openxmlformats.org/officeDocument/2006/relationships/hyperlink" Target="https://www.sportstats.ca/display-results.xhtml?raceid=100832&amp;status=results&amp;category=Hommes" TargetMode="External"/><Relationship Id="rId3" Type="http://schemas.openxmlformats.org/officeDocument/2006/relationships/hyperlink" Target="https://www.sportstats.ca/display-results.xhtml?raceid=100832&amp;status=results&amp;category=Femmes" TargetMode="External"/><Relationship Id="rId25" Type="http://schemas.openxmlformats.org/officeDocument/2006/relationships/hyperlink" Target="https://www.sportstats.ca/display-results.xhtml?raceid=100832&amp;status=results&amp;category=Femmes" TargetMode="External"/><Relationship Id="rId46" Type="http://schemas.openxmlformats.org/officeDocument/2006/relationships/hyperlink" Target="https://www.sportstats.ca/display-results.xhtml?raceid=100832&amp;status=results&amp;category=Hommes" TargetMode="External"/><Relationship Id="rId67" Type="http://schemas.openxmlformats.org/officeDocument/2006/relationships/hyperlink" Target="https://www.sportstats.ca/display-results.xhtml?raceid=100832&amp;status=results&amp;category=Hommes" TargetMode="External"/><Relationship Id="rId20" Type="http://schemas.openxmlformats.org/officeDocument/2006/relationships/hyperlink" Target="https://www.sportstats.ca/display-results.xhtml?raceid=100832&amp;status=results&amp;category=Femmes" TargetMode="External"/><Relationship Id="rId41" Type="http://schemas.openxmlformats.org/officeDocument/2006/relationships/hyperlink" Target="https://www.sportstats.ca/display-results.xhtml?raceid=100832&amp;status=results&amp;category=Femmes" TargetMode="External"/><Relationship Id="rId62" Type="http://schemas.openxmlformats.org/officeDocument/2006/relationships/hyperlink" Target="https://www.sportstats.ca/display-results.xhtml?raceid=100832&amp;status=results&amp;category=Hommes" TargetMode="External"/><Relationship Id="rId83" Type="http://schemas.openxmlformats.org/officeDocument/2006/relationships/hyperlink" Target="https://www.sportstats.ca/display-results.xhtml?raceid=100832&amp;status=results&amp;category=Hommes" TargetMode="External"/><Relationship Id="rId88" Type="http://schemas.openxmlformats.org/officeDocument/2006/relationships/hyperlink" Target="https://www.sportstats.ca/display-results.xhtml?raceid=100832&amp;status=results&amp;category=Hommes" TargetMode="External"/><Relationship Id="rId111" Type="http://schemas.openxmlformats.org/officeDocument/2006/relationships/hyperlink" Target="https://www.sportstats.ca/display-results.xhtml?raceid=100832&amp;status=results&amp;category=Hommes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riathlon.org/athletes/profile/125089/marc_dubrick/" TargetMode="External"/><Relationship Id="rId21" Type="http://schemas.openxmlformats.org/officeDocument/2006/relationships/hyperlink" Target="https://www.triathlon.org/athletes/profile/73377/jeremy_briand/" TargetMode="External"/><Relationship Id="rId42" Type="http://schemas.openxmlformats.org/officeDocument/2006/relationships/hyperlink" Target="https://www.triathlon.org/athletes/profile/80966/jeremy_obrand/" TargetMode="External"/><Relationship Id="rId63" Type="http://schemas.openxmlformats.org/officeDocument/2006/relationships/hyperlink" Target="https://www.triathlon.org/athletes/profile/111932/zed_roy/" TargetMode="External"/><Relationship Id="rId84" Type="http://schemas.openxmlformats.org/officeDocument/2006/relationships/hyperlink" Target="https://www.triathlon.org/athletes/profile/46260/martin_ulloa/" TargetMode="External"/><Relationship Id="rId138" Type="http://schemas.openxmlformats.org/officeDocument/2006/relationships/hyperlink" Target="https://www.triathlon.org/athletes/profile/81025/luma_guillen/" TargetMode="External"/><Relationship Id="rId159" Type="http://schemas.openxmlformats.org/officeDocument/2006/relationships/hyperlink" Target="https://www.triathlon.org/athletes/profile/110520/abby_wilson/" TargetMode="External"/><Relationship Id="rId170" Type="http://schemas.openxmlformats.org/officeDocument/2006/relationships/hyperlink" Target="https://www.triathlon.org/athletes/profile/31701/chelsea_raymond/" TargetMode="External"/><Relationship Id="rId191" Type="http://schemas.openxmlformats.org/officeDocument/2006/relationships/hyperlink" Target="https://www.triathlon.org/athletes/profile/113384/charlotte_audra/" TargetMode="External"/><Relationship Id="rId205" Type="http://schemas.openxmlformats.org/officeDocument/2006/relationships/hyperlink" Target="https://www.triathlon.org/athletes/profile/81066/eva_goodisson/" TargetMode="External"/><Relationship Id="rId107" Type="http://schemas.openxmlformats.org/officeDocument/2006/relationships/hyperlink" Target="https://www.triathlon.org/athletes/profile/98860/josh_hemara/" TargetMode="External"/><Relationship Id="rId11" Type="http://schemas.openxmlformats.org/officeDocument/2006/relationships/hyperlink" Target="https://www.triathlon.org/athletes/profile/80831/kye_wylde/" TargetMode="External"/><Relationship Id="rId32" Type="http://schemas.openxmlformats.org/officeDocument/2006/relationships/hyperlink" Target="https://www.triathlon.org/athletes/profile/80962/brennen_smith/" TargetMode="External"/><Relationship Id="rId53" Type="http://schemas.openxmlformats.org/officeDocument/2006/relationships/hyperlink" Target="https://www.triathlon.org/athletes/profile/73376/jacob_jamnicky/" TargetMode="External"/><Relationship Id="rId74" Type="http://schemas.openxmlformats.org/officeDocument/2006/relationships/hyperlink" Target="https://www.triathlon.org/athletes/profile/136179/samuel_cote/" TargetMode="External"/><Relationship Id="rId128" Type="http://schemas.openxmlformats.org/officeDocument/2006/relationships/hyperlink" Target="https://www.triathlon.org/athletes/profile/80947/hunter_lussi/" TargetMode="External"/><Relationship Id="rId149" Type="http://schemas.openxmlformats.org/officeDocument/2006/relationships/hyperlink" Target="https://www.triathlon.org/athletes/profile/116302/alexandrine_coursol/" TargetMode="External"/><Relationship Id="rId5" Type="http://schemas.openxmlformats.org/officeDocument/2006/relationships/hyperlink" Target="https://www.triathlon.org/athletes/profile/132764/cassidy_shaw/" TargetMode="External"/><Relationship Id="rId95" Type="http://schemas.openxmlformats.org/officeDocument/2006/relationships/hyperlink" Target="https://www.triathlon.org/athletes/profile/108522/jorge_alarcon_familiar/" TargetMode="External"/><Relationship Id="rId160" Type="http://schemas.openxmlformats.org/officeDocument/2006/relationships/hyperlink" Target="https://www.triathlon.org/athletes/profile/110520/abby_wilson/" TargetMode="External"/><Relationship Id="rId181" Type="http://schemas.openxmlformats.org/officeDocument/2006/relationships/hyperlink" Target="https://www.triathlon.org/athletes/profile/93410/ella_hnatyshyn/" TargetMode="External"/><Relationship Id="rId22" Type="http://schemas.openxmlformats.org/officeDocument/2006/relationships/hyperlink" Target="https://www.triathlon.org/athletes/profile/73377/jeremy_briand/" TargetMode="External"/><Relationship Id="rId43" Type="http://schemas.openxmlformats.org/officeDocument/2006/relationships/hyperlink" Target="https://www.triathlon.org/athletes/profile/103258/liam_donnelly/" TargetMode="External"/><Relationship Id="rId64" Type="http://schemas.openxmlformats.org/officeDocument/2006/relationships/hyperlink" Target="https://www.triathlon.org/athletes/profile/111932/zed_roy/" TargetMode="External"/><Relationship Id="rId118" Type="http://schemas.openxmlformats.org/officeDocument/2006/relationships/hyperlink" Target="https://www.triathlon.org/athletes/profile/125089/marc_dubrick/" TargetMode="External"/><Relationship Id="rId139" Type="http://schemas.openxmlformats.org/officeDocument/2006/relationships/hyperlink" Target="https://www.triathlon.org/athletes/profile/82307/barbara_santos/" TargetMode="External"/><Relationship Id="rId85" Type="http://schemas.openxmlformats.org/officeDocument/2006/relationships/hyperlink" Target="https://www.triathlon.org/athletes/profile/94456/kevin_martinez/" TargetMode="External"/><Relationship Id="rId150" Type="http://schemas.openxmlformats.org/officeDocument/2006/relationships/hyperlink" Target="https://www.triathlon.org/athletes/profile/116302/alexandrine_coursol/" TargetMode="External"/><Relationship Id="rId171" Type="http://schemas.openxmlformats.org/officeDocument/2006/relationships/hyperlink" Target="https://www.triathlon.org/athletes/profile/114966/rachel_faulds/" TargetMode="External"/><Relationship Id="rId192" Type="http://schemas.openxmlformats.org/officeDocument/2006/relationships/hyperlink" Target="https://www.triathlon.org/athletes/profile/113384/charlotte_audra/" TargetMode="External"/><Relationship Id="rId206" Type="http://schemas.openxmlformats.org/officeDocument/2006/relationships/hyperlink" Target="https://www.triathlon.org/athletes/profile/81066/eva_goodisson/" TargetMode="External"/><Relationship Id="rId12" Type="http://schemas.openxmlformats.org/officeDocument/2006/relationships/hyperlink" Target="https://www.triathlon.org/athletes/profile/80831/kye_wylde/" TargetMode="External"/><Relationship Id="rId33" Type="http://schemas.openxmlformats.org/officeDocument/2006/relationships/hyperlink" Target="https://www.triathlon.org/athletes/profile/103257/edmond_roy/" TargetMode="External"/><Relationship Id="rId108" Type="http://schemas.openxmlformats.org/officeDocument/2006/relationships/hyperlink" Target="https://www.triathlon.org/athletes/profile/98860/josh_hemara/" TargetMode="External"/><Relationship Id="rId129" Type="http://schemas.openxmlformats.org/officeDocument/2006/relationships/hyperlink" Target="https://www.triathlon.org/athletes/profile/96667/chase_mcqueen/" TargetMode="External"/><Relationship Id="rId54" Type="http://schemas.openxmlformats.org/officeDocument/2006/relationships/hyperlink" Target="https://www.triathlon.org/athletes/profile/73376/jacob_jamnicky/" TargetMode="External"/><Relationship Id="rId75" Type="http://schemas.openxmlformats.org/officeDocument/2006/relationships/hyperlink" Target="https://www.triathlon.org/athletes/profile/111919/logan_arthur/" TargetMode="External"/><Relationship Id="rId96" Type="http://schemas.openxmlformats.org/officeDocument/2006/relationships/hyperlink" Target="https://www.triathlon.org/athletes/profile/108522/jorge_alarcon_familiar/" TargetMode="External"/><Relationship Id="rId140" Type="http://schemas.openxmlformats.org/officeDocument/2006/relationships/hyperlink" Target="https://www.triathlon.org/athletes/profile/82307/barbara_santos/" TargetMode="External"/><Relationship Id="rId161" Type="http://schemas.openxmlformats.org/officeDocument/2006/relationships/hyperlink" Target="https://www.triathlon.org/athletes/profile/93405/andreanne_briere-dulude/" TargetMode="External"/><Relationship Id="rId182" Type="http://schemas.openxmlformats.org/officeDocument/2006/relationships/hyperlink" Target="https://www.triathlon.org/athletes/profile/93410/ella_hnatyshyn/" TargetMode="External"/><Relationship Id="rId6" Type="http://schemas.openxmlformats.org/officeDocument/2006/relationships/hyperlink" Target="https://www.triathlon.org/athletes/profile/132764/cassidy_shaw/" TargetMode="External"/><Relationship Id="rId23" Type="http://schemas.openxmlformats.org/officeDocument/2006/relationships/hyperlink" Target="https://www.triathlon.org/athletes/profile/115502/brock_hoel/" TargetMode="External"/><Relationship Id="rId119" Type="http://schemas.openxmlformats.org/officeDocument/2006/relationships/hyperlink" Target="https://www.triathlon.org/athletes/profile/103076/walter_schafer/" TargetMode="External"/><Relationship Id="rId44" Type="http://schemas.openxmlformats.org/officeDocument/2006/relationships/hyperlink" Target="https://www.triathlon.org/athletes/profile/103258/liam_donnelly/" TargetMode="External"/><Relationship Id="rId65" Type="http://schemas.openxmlformats.org/officeDocument/2006/relationships/hyperlink" Target="https://www.triathlon.org/athletes/profile/133064/matthew_fong/" TargetMode="External"/><Relationship Id="rId86" Type="http://schemas.openxmlformats.org/officeDocument/2006/relationships/hyperlink" Target="https://www.triathlon.org/athletes/profile/94456/kevin_martinez/" TargetMode="External"/><Relationship Id="rId130" Type="http://schemas.openxmlformats.org/officeDocument/2006/relationships/hyperlink" Target="https://www.triathlon.org/athletes/profile/96667/chase_mcqueen/" TargetMode="External"/><Relationship Id="rId151" Type="http://schemas.openxmlformats.org/officeDocument/2006/relationships/hyperlink" Target="https://www.triathlon.org/athletes/profile/110519/kamille_larocque/" TargetMode="External"/><Relationship Id="rId172" Type="http://schemas.openxmlformats.org/officeDocument/2006/relationships/hyperlink" Target="https://www.triathlon.org/athletes/profile/114966/rachel_faulds/" TargetMode="External"/><Relationship Id="rId193" Type="http://schemas.openxmlformats.org/officeDocument/2006/relationships/hyperlink" Target="https://www.triathlon.org/athletes/profile/55743/catalina_salazar/" TargetMode="External"/><Relationship Id="rId207" Type="http://schemas.openxmlformats.org/officeDocument/2006/relationships/hyperlink" Target="https://www.triathlon.org/athletes/profile/89023/rachel_pearson/" TargetMode="External"/><Relationship Id="rId13" Type="http://schemas.openxmlformats.org/officeDocument/2006/relationships/hyperlink" Target="https://www.triathlon.org/athletes/profile/19210/matheus_diniz/" TargetMode="External"/><Relationship Id="rId109" Type="http://schemas.openxmlformats.org/officeDocument/2006/relationships/hyperlink" Target="https://www.triathlon.org/athletes/profile/103635/josiah_ney/" TargetMode="External"/><Relationship Id="rId34" Type="http://schemas.openxmlformats.org/officeDocument/2006/relationships/hyperlink" Target="https://www.triathlon.org/athletes/profile/103257/edmond_roy/" TargetMode="External"/><Relationship Id="rId55" Type="http://schemas.openxmlformats.org/officeDocument/2006/relationships/hyperlink" Target="https://www.triathlon.org/athletes/profile/75089/jessey_the_elf/" TargetMode="External"/><Relationship Id="rId76" Type="http://schemas.openxmlformats.org/officeDocument/2006/relationships/hyperlink" Target="https://www.triathlon.org/athletes/profile/111919/logan_arthur/" TargetMode="External"/><Relationship Id="rId97" Type="http://schemas.openxmlformats.org/officeDocument/2006/relationships/hyperlink" Target="https://www.triathlon.org/athletes/profile/124357/rodrigo_raya_rodriguez/" TargetMode="External"/><Relationship Id="rId120" Type="http://schemas.openxmlformats.org/officeDocument/2006/relationships/hyperlink" Target="https://www.triathlon.org/athletes/profile/103076/walter_schafer/" TargetMode="External"/><Relationship Id="rId141" Type="http://schemas.openxmlformats.org/officeDocument/2006/relationships/hyperlink" Target="https://www.triathlon.org/athletes/profile/83367/luiza_cravo/" TargetMode="External"/><Relationship Id="rId7" Type="http://schemas.openxmlformats.org/officeDocument/2006/relationships/hyperlink" Target="https://www.triathlon.org/athletes/profile/92442/kurt_mcdonald/" TargetMode="External"/><Relationship Id="rId162" Type="http://schemas.openxmlformats.org/officeDocument/2006/relationships/hyperlink" Target="https://www.triathlon.org/athletes/profile/93405/andreanne_briere-dulude/" TargetMode="External"/><Relationship Id="rId183" Type="http://schemas.openxmlformats.org/officeDocument/2006/relationships/hyperlink" Target="https://www.triathlon.org/athletes/profile/124186/marie-ange_hebert/" TargetMode="External"/><Relationship Id="rId24" Type="http://schemas.openxmlformats.org/officeDocument/2006/relationships/hyperlink" Target="https://www.triathlon.org/athletes/profile/115502/brock_hoel/" TargetMode="External"/><Relationship Id="rId45" Type="http://schemas.openxmlformats.org/officeDocument/2006/relationships/hyperlink" Target="https://www.triathlon.org/athletes/profile/93404/xavier_houle/" TargetMode="External"/><Relationship Id="rId66" Type="http://schemas.openxmlformats.org/officeDocument/2006/relationships/hyperlink" Target="https://www.triathlon.org/athletes/profile/133064/matthew_fong/" TargetMode="External"/><Relationship Id="rId87" Type="http://schemas.openxmlformats.org/officeDocument/2006/relationships/hyperlink" Target="https://www.triathlon.org/athletes/profile/136492/francois_fletcher/" TargetMode="External"/><Relationship Id="rId110" Type="http://schemas.openxmlformats.org/officeDocument/2006/relationships/hyperlink" Target="https://www.triathlon.org/athletes/profile/103635/josiah_ney/" TargetMode="External"/><Relationship Id="rId131" Type="http://schemas.openxmlformats.org/officeDocument/2006/relationships/hyperlink" Target="https://www.triathlon.org/athletes/profile/106444/jack_felix/" TargetMode="External"/><Relationship Id="rId61" Type="http://schemas.openxmlformats.org/officeDocument/2006/relationships/hyperlink" Target="https://www.triathlon.org/athletes/profile/111921/aidan_comeau/" TargetMode="External"/><Relationship Id="rId82" Type="http://schemas.openxmlformats.org/officeDocument/2006/relationships/hyperlink" Target="https://www.triathlon.org/athletes/profile/91017/roberto_porras/" TargetMode="External"/><Relationship Id="rId152" Type="http://schemas.openxmlformats.org/officeDocument/2006/relationships/hyperlink" Target="https://www.triathlon.org/athletes/profile/110519/kamille_larocque/" TargetMode="External"/><Relationship Id="rId173" Type="http://schemas.openxmlformats.org/officeDocument/2006/relationships/hyperlink" Target="https://www.triathlon.org/athletes/profile/127361/nataliia_kolesova/" TargetMode="External"/><Relationship Id="rId194" Type="http://schemas.openxmlformats.org/officeDocument/2006/relationships/hyperlink" Target="https://www.triathlon.org/athletes/profile/55743/catalina_salazar/" TargetMode="External"/><Relationship Id="rId199" Type="http://schemas.openxmlformats.org/officeDocument/2006/relationships/hyperlink" Target="https://www.triathlon.org/athletes/profile/84982/hiraku_fukuoka/" TargetMode="External"/><Relationship Id="rId203" Type="http://schemas.openxmlformats.org/officeDocument/2006/relationships/hyperlink" Target="https://www.triathlon.org/athletes/profile/113765/maria_isabel_solorzano/" TargetMode="External"/><Relationship Id="rId208" Type="http://schemas.openxmlformats.org/officeDocument/2006/relationships/hyperlink" Target="https://www.triathlon.org/athletes/profile/89023/rachel_pearson/" TargetMode="External"/><Relationship Id="rId19" Type="http://schemas.openxmlformats.org/officeDocument/2006/relationships/hyperlink" Target="https://www.triathlon.org/athletes/profile/103075/aiden_longcroft-harris/" TargetMode="External"/><Relationship Id="rId14" Type="http://schemas.openxmlformats.org/officeDocument/2006/relationships/hyperlink" Target="https://www.triathlon.org/athletes/profile/19210/matheus_diniz/" TargetMode="External"/><Relationship Id="rId30" Type="http://schemas.openxmlformats.org/officeDocument/2006/relationships/hyperlink" Target="https://www.triathlon.org/athletes/profile/103433/filip_mainville/" TargetMode="External"/><Relationship Id="rId35" Type="http://schemas.openxmlformats.org/officeDocument/2006/relationships/hyperlink" Target="https://www.triathlon.org/athletes/profile/88242/dylan_pust/" TargetMode="External"/><Relationship Id="rId56" Type="http://schemas.openxmlformats.org/officeDocument/2006/relationships/hyperlink" Target="https://www.triathlon.org/athletes/profile/75089/jessey_the_elf/" TargetMode="External"/><Relationship Id="rId77" Type="http://schemas.openxmlformats.org/officeDocument/2006/relationships/hyperlink" Target="https://www.triathlon.org/athletes/profile/93400/felix_plourde-couture/" TargetMode="External"/><Relationship Id="rId100" Type="http://schemas.openxmlformats.org/officeDocument/2006/relationships/hyperlink" Target="https://www.triathlon.org/athletes/profile/103530/aram_michell_penaflor_moysen/" TargetMode="External"/><Relationship Id="rId105" Type="http://schemas.openxmlformats.org/officeDocument/2006/relationships/hyperlink" Target="https://www.triathlon.org/athletes/profile/132955/hamish_miller/" TargetMode="External"/><Relationship Id="rId126" Type="http://schemas.openxmlformats.org/officeDocument/2006/relationships/hyperlink" Target="https://www.triathlon.org/athletes/profile/19254/derek_oskutis/" TargetMode="External"/><Relationship Id="rId147" Type="http://schemas.openxmlformats.org/officeDocument/2006/relationships/hyperlink" Target="https://www.triathlon.org/athletes/profile/71406/elisabeth_boutin/" TargetMode="External"/><Relationship Id="rId168" Type="http://schemas.openxmlformats.org/officeDocument/2006/relationships/hyperlink" Target="https://www.triathlon.org/athletes/profile/123372/lizabeth_lemieux/" TargetMode="External"/><Relationship Id="rId8" Type="http://schemas.openxmlformats.org/officeDocument/2006/relationships/hyperlink" Target="https://www.triathlon.org/athletes/profile/92442/kurt_mcdonald/" TargetMode="External"/><Relationship Id="rId51" Type="http://schemas.openxmlformats.org/officeDocument/2006/relationships/hyperlink" Target="https://www.triathlon.org/athletes/profile/115448/edward_ouellet/" TargetMode="External"/><Relationship Id="rId72" Type="http://schemas.openxmlformats.org/officeDocument/2006/relationships/hyperlink" Target="https://www.triathlon.org/athletes/profile/108102/eric_dokter/" TargetMode="External"/><Relationship Id="rId93" Type="http://schemas.openxmlformats.org/officeDocument/2006/relationships/hyperlink" Target="https://www.triathlon.org/athletes/profile/69438/eduardo_padilla_vargas/" TargetMode="External"/><Relationship Id="rId98" Type="http://schemas.openxmlformats.org/officeDocument/2006/relationships/hyperlink" Target="https://www.triathlon.org/athletes/profile/124357/rodrigo_raya_rodriguez/" TargetMode="External"/><Relationship Id="rId121" Type="http://schemas.openxmlformats.org/officeDocument/2006/relationships/hyperlink" Target="https://www.triathlon.org/athletes/profile/80677/alec_wilimovsky/" TargetMode="External"/><Relationship Id="rId142" Type="http://schemas.openxmlformats.org/officeDocument/2006/relationships/hyperlink" Target="https://www.triathlon.org/athletes/profile/83367/luiza_cravo/" TargetMode="External"/><Relationship Id="rId163" Type="http://schemas.openxmlformats.org/officeDocument/2006/relationships/hyperlink" Target="https://www.triathlon.org/athletes/profile/125268/sophia_howell/" TargetMode="External"/><Relationship Id="rId184" Type="http://schemas.openxmlformats.org/officeDocument/2006/relationships/hyperlink" Target="https://www.triathlon.org/athletes/profile/124186/marie-ange_hebert/" TargetMode="External"/><Relationship Id="rId189" Type="http://schemas.openxmlformats.org/officeDocument/2006/relationships/hyperlink" Target="https://www.triathlon.org/athletes/profile/132250/ava_snyder/" TargetMode="External"/><Relationship Id="rId3" Type="http://schemas.openxmlformats.org/officeDocument/2006/relationships/hyperlink" Target="https://www.triathlon.org/athletes/profile/92474/nathan_breen/" TargetMode="External"/><Relationship Id="rId25" Type="http://schemas.openxmlformats.org/officeDocument/2006/relationships/hyperlink" Target="https://www.triathlon.org/athletes/profile/93398/edouard_garneau/" TargetMode="External"/><Relationship Id="rId46" Type="http://schemas.openxmlformats.org/officeDocument/2006/relationships/hyperlink" Target="https://www.triathlon.org/athletes/profile/93404/xavier_houle/" TargetMode="External"/><Relationship Id="rId67" Type="http://schemas.openxmlformats.org/officeDocument/2006/relationships/hyperlink" Target="https://www.triathlon.org/athletes/profile/119693/mathieu_benoit/" TargetMode="External"/><Relationship Id="rId116" Type="http://schemas.openxmlformats.org/officeDocument/2006/relationships/hyperlink" Target="https://www.triathlon.org/athletes/profile/80666/austin_hindman/" TargetMode="External"/><Relationship Id="rId137" Type="http://schemas.openxmlformats.org/officeDocument/2006/relationships/hyperlink" Target="https://www.triathlon.org/athletes/profile/81025/luma_guillen/" TargetMode="External"/><Relationship Id="rId158" Type="http://schemas.openxmlformats.org/officeDocument/2006/relationships/hyperlink" Target="https://www.triathlon.org/athletes/profile/110521/emma_skaug/" TargetMode="External"/><Relationship Id="rId20" Type="http://schemas.openxmlformats.org/officeDocument/2006/relationships/hyperlink" Target="https://www.triathlon.org/athletes/profile/103075/aiden_longcroft-harris/" TargetMode="External"/><Relationship Id="rId41" Type="http://schemas.openxmlformats.org/officeDocument/2006/relationships/hyperlink" Target="https://www.triathlon.org/athletes/profile/80966/jeremy_obrand/" TargetMode="External"/><Relationship Id="rId62" Type="http://schemas.openxmlformats.org/officeDocument/2006/relationships/hyperlink" Target="https://www.triathlon.org/athletes/profile/111921/aidan_comeau/" TargetMode="External"/><Relationship Id="rId83" Type="http://schemas.openxmlformats.org/officeDocument/2006/relationships/hyperlink" Target="https://www.triathlon.org/athletes/profile/46260/martin_ulloa/" TargetMode="External"/><Relationship Id="rId88" Type="http://schemas.openxmlformats.org/officeDocument/2006/relationships/hyperlink" Target="https://www.triathlon.org/athletes/profile/136492/francois_fletcher/" TargetMode="External"/><Relationship Id="rId111" Type="http://schemas.openxmlformats.org/officeDocument/2006/relationships/hyperlink" Target="https://www.triathlon.org/athletes/profile/96863/yoann_nuber/" TargetMode="External"/><Relationship Id="rId132" Type="http://schemas.openxmlformats.org/officeDocument/2006/relationships/hyperlink" Target="https://www.triathlon.org/athletes/profile/106444/jack_felix/" TargetMode="External"/><Relationship Id="rId153" Type="http://schemas.openxmlformats.org/officeDocument/2006/relationships/hyperlink" Target="https://www.triathlon.org/athletes/profile/57317/samantha_klus/" TargetMode="External"/><Relationship Id="rId174" Type="http://schemas.openxmlformats.org/officeDocument/2006/relationships/hyperlink" Target="https://www.triathlon.org/athletes/profile/127361/nataliia_kolesova/" TargetMode="External"/><Relationship Id="rId179" Type="http://schemas.openxmlformats.org/officeDocument/2006/relationships/hyperlink" Target="https://www.triathlon.org/athletes/profile/114649/ella_kubas/" TargetMode="External"/><Relationship Id="rId195" Type="http://schemas.openxmlformats.org/officeDocument/2006/relationships/hyperlink" Target="https://www.triathlon.org/athletes/profile/103779/raz_poradosu/" TargetMode="External"/><Relationship Id="rId209" Type="http://schemas.openxmlformats.org/officeDocument/2006/relationships/hyperlink" Target="https://www.triathlon.org/athletes/profile/83464/rebecca_naughton/" TargetMode="External"/><Relationship Id="rId190" Type="http://schemas.openxmlformats.org/officeDocument/2006/relationships/hyperlink" Target="https://www.triathlon.org/athletes/profile/132250/ava_snyder/" TargetMode="External"/><Relationship Id="rId204" Type="http://schemas.openxmlformats.org/officeDocument/2006/relationships/hyperlink" Target="https://www.triathlon.org/athletes/profile/113765/maria_isabel_solorzano/" TargetMode="External"/><Relationship Id="rId15" Type="http://schemas.openxmlformats.org/officeDocument/2006/relationships/hyperlink" Target="https://www.triathlon.org/athletes/profile/102855/joaeo_teixeira_alvares/" TargetMode="External"/><Relationship Id="rId36" Type="http://schemas.openxmlformats.org/officeDocument/2006/relationships/hyperlink" Target="https://www.triathlon.org/athletes/profile/88242/dylan_pust/" TargetMode="External"/><Relationship Id="rId57" Type="http://schemas.openxmlformats.org/officeDocument/2006/relationships/hyperlink" Target="https://www.triathlon.org/athletes/profile/39503/alexander_hinton/" TargetMode="External"/><Relationship Id="rId106" Type="http://schemas.openxmlformats.org/officeDocument/2006/relationships/hyperlink" Target="https://www.triathlon.org/athletes/profile/132955/hamish_miller/" TargetMode="External"/><Relationship Id="rId127" Type="http://schemas.openxmlformats.org/officeDocument/2006/relationships/hyperlink" Target="https://www.triathlon.org/athletes/profile/80947/hunter_lussi/" TargetMode="External"/><Relationship Id="rId10" Type="http://schemas.openxmlformats.org/officeDocument/2006/relationships/hyperlink" Target="https://www.triathlon.org/athletes/profile/132774/lachlan_hovius1/" TargetMode="External"/><Relationship Id="rId31" Type="http://schemas.openxmlformats.org/officeDocument/2006/relationships/hyperlink" Target="https://www.triathlon.org/athletes/profile/80962/brennen_smith/" TargetMode="External"/><Relationship Id="rId52" Type="http://schemas.openxmlformats.org/officeDocument/2006/relationships/hyperlink" Target="https://www.triathlon.org/athletes/profile/115448/edward_ouellet/" TargetMode="External"/><Relationship Id="rId73" Type="http://schemas.openxmlformats.org/officeDocument/2006/relationships/hyperlink" Target="https://www.triathlon.org/athletes/profile/136179/samuel_cote/" TargetMode="External"/><Relationship Id="rId78" Type="http://schemas.openxmlformats.org/officeDocument/2006/relationships/hyperlink" Target="https://www.triathlon.org/athletes/profile/93400/felix_plourde-couture/" TargetMode="External"/><Relationship Id="rId94" Type="http://schemas.openxmlformats.org/officeDocument/2006/relationships/hyperlink" Target="https://www.triathlon.org/athletes/profile/69438/eduardo_padilla_vargas/" TargetMode="External"/><Relationship Id="rId99" Type="http://schemas.openxmlformats.org/officeDocument/2006/relationships/hyperlink" Target="https://www.triathlon.org/athletes/profile/103530/aram_michell_penaflor_moysen/" TargetMode="External"/><Relationship Id="rId101" Type="http://schemas.openxmlformats.org/officeDocument/2006/relationships/hyperlink" Target="https://www.triathlon.org/athletes/profile/7501/leonardo_saucedo/" TargetMode="External"/><Relationship Id="rId122" Type="http://schemas.openxmlformats.org/officeDocument/2006/relationships/hyperlink" Target="https://www.triathlon.org/athletes/profile/80677/alec_wilimovsky/" TargetMode="External"/><Relationship Id="rId143" Type="http://schemas.openxmlformats.org/officeDocument/2006/relationships/hyperlink" Target="https://www.triathlon.org/athletes/profile/52197/karol-ann_roy/" TargetMode="External"/><Relationship Id="rId148" Type="http://schemas.openxmlformats.org/officeDocument/2006/relationships/hyperlink" Target="https://www.triathlon.org/athletes/profile/71406/elisabeth_boutin/" TargetMode="External"/><Relationship Id="rId164" Type="http://schemas.openxmlformats.org/officeDocument/2006/relationships/hyperlink" Target="https://www.triathlon.org/athletes/profile/125268/sophia_howell/" TargetMode="External"/><Relationship Id="rId169" Type="http://schemas.openxmlformats.org/officeDocument/2006/relationships/hyperlink" Target="https://www.triathlon.org/athletes/profile/31701/chelsea_raymond/" TargetMode="External"/><Relationship Id="rId185" Type="http://schemas.openxmlformats.org/officeDocument/2006/relationships/hyperlink" Target="https://www.triathlon.org/athletes/profile/23923/alicia_slade/" TargetMode="External"/><Relationship Id="rId4" Type="http://schemas.openxmlformats.org/officeDocument/2006/relationships/hyperlink" Target="https://www.triathlon.org/athletes/profile/92474/nathan_breen/" TargetMode="External"/><Relationship Id="rId9" Type="http://schemas.openxmlformats.org/officeDocument/2006/relationships/hyperlink" Target="https://www.triathlon.org/athletes/profile/132774/lachlan_hovius1/" TargetMode="External"/><Relationship Id="rId180" Type="http://schemas.openxmlformats.org/officeDocument/2006/relationships/hyperlink" Target="https://www.triathlon.org/athletes/profile/114649/ella_kubas/" TargetMode="External"/><Relationship Id="rId210" Type="http://schemas.openxmlformats.org/officeDocument/2006/relationships/hyperlink" Target="https://www.triathlon.org/athletes/profile/83464/rebecca_naughton/" TargetMode="External"/><Relationship Id="rId26" Type="http://schemas.openxmlformats.org/officeDocument/2006/relationships/hyperlink" Target="https://www.triathlon.org/athletes/profile/93398/edouard_garneau/" TargetMode="External"/><Relationship Id="rId47" Type="http://schemas.openxmlformats.org/officeDocument/2006/relationships/hyperlink" Target="https://www.triathlon.org/athletes/profile/127291/nicolas_harvey/" TargetMode="External"/><Relationship Id="rId68" Type="http://schemas.openxmlformats.org/officeDocument/2006/relationships/hyperlink" Target="https://www.triathlon.org/athletes/profile/119693/mathieu_benoit/" TargetMode="External"/><Relationship Id="rId89" Type="http://schemas.openxmlformats.org/officeDocument/2006/relationships/hyperlink" Target="https://www.triathlon.org/athletes/profile/70029/taishi_furuyama/" TargetMode="External"/><Relationship Id="rId112" Type="http://schemas.openxmlformats.org/officeDocument/2006/relationships/hyperlink" Target="https://www.triathlon.org/athletes/profile/96863/yoann_nuber/" TargetMode="External"/><Relationship Id="rId133" Type="http://schemas.openxmlformats.org/officeDocument/2006/relationships/hyperlink" Target="https://www.triathlon.org/athletes/profile/132938/grant_wiggins/" TargetMode="External"/><Relationship Id="rId154" Type="http://schemas.openxmlformats.org/officeDocument/2006/relationships/hyperlink" Target="https://www.triathlon.org/athletes/profile/57317/samantha_klus/" TargetMode="External"/><Relationship Id="rId175" Type="http://schemas.openxmlformats.org/officeDocument/2006/relationships/hyperlink" Target="https://www.triathlon.org/athletes/profile/123365/claudelle_dumas/" TargetMode="External"/><Relationship Id="rId196" Type="http://schemas.openxmlformats.org/officeDocument/2006/relationships/hyperlink" Target="https://www.triathlon.org/athletes/profile/103779/raz_poradosu/" TargetMode="External"/><Relationship Id="rId200" Type="http://schemas.openxmlformats.org/officeDocument/2006/relationships/hyperlink" Target="https://www.triathlon.org/athletes/profile/84982/hiraku_fukuoka/" TargetMode="External"/><Relationship Id="rId16" Type="http://schemas.openxmlformats.org/officeDocument/2006/relationships/hyperlink" Target="https://www.triathlon.org/athletes/profile/102855/joaeo_teixeira_alvares/" TargetMode="External"/><Relationship Id="rId37" Type="http://schemas.openxmlformats.org/officeDocument/2006/relationships/hyperlink" Target="https://www.triathlon.org/athletes/profile/98198/chris_gregor/" TargetMode="External"/><Relationship Id="rId58" Type="http://schemas.openxmlformats.org/officeDocument/2006/relationships/hyperlink" Target="https://www.triathlon.org/athletes/profile/39503/alexander_hinton/" TargetMode="External"/><Relationship Id="rId79" Type="http://schemas.openxmlformats.org/officeDocument/2006/relationships/hyperlink" Target="https://www.triathlon.org/athletes/profile/114653/kaelen_kolb/" TargetMode="External"/><Relationship Id="rId102" Type="http://schemas.openxmlformats.org/officeDocument/2006/relationships/hyperlink" Target="https://www.triathlon.org/athletes/profile/7501/leonardo_saucedo/" TargetMode="External"/><Relationship Id="rId123" Type="http://schemas.openxmlformats.org/officeDocument/2006/relationships/hyperlink" Target="https://www.triathlon.org/athletes/profile/132434/clayton_hutchins/" TargetMode="External"/><Relationship Id="rId144" Type="http://schemas.openxmlformats.org/officeDocument/2006/relationships/hyperlink" Target="https://www.triathlon.org/athletes/profile/52197/karol-ann_roy/" TargetMode="External"/><Relationship Id="rId90" Type="http://schemas.openxmlformats.org/officeDocument/2006/relationships/hyperlink" Target="https://www.triathlon.org/athletes/profile/70029/taishi_furuyama/" TargetMode="External"/><Relationship Id="rId165" Type="http://schemas.openxmlformats.org/officeDocument/2006/relationships/hyperlink" Target="https://www.triathlon.org/athletes/profile/125247/sara_bourque/" TargetMode="External"/><Relationship Id="rId186" Type="http://schemas.openxmlformats.org/officeDocument/2006/relationships/hyperlink" Target="https://www.triathlon.org/athletes/profile/23923/alicia_slade/" TargetMode="External"/><Relationship Id="rId27" Type="http://schemas.openxmlformats.org/officeDocument/2006/relationships/hyperlink" Target="https://www.triathlon.org/athletes/profile/99090/thomas_windisch/" TargetMode="External"/><Relationship Id="rId48" Type="http://schemas.openxmlformats.org/officeDocument/2006/relationships/hyperlink" Target="https://www.triathlon.org/athletes/profile/127291/nicolas_harvey/" TargetMode="External"/><Relationship Id="rId69" Type="http://schemas.openxmlformats.org/officeDocument/2006/relationships/hyperlink" Target="https://www.triathlon.org/athletes/profile/113389/evan_haddock/" TargetMode="External"/><Relationship Id="rId113" Type="http://schemas.openxmlformats.org/officeDocument/2006/relationships/hyperlink" Target="https://www.triathlon.org/athletes/profile/39525/tommy_zaferes/" TargetMode="External"/><Relationship Id="rId134" Type="http://schemas.openxmlformats.org/officeDocument/2006/relationships/hyperlink" Target="https://www.triathlon.org/athletes/profile/132938/grant_wiggins/" TargetMode="External"/><Relationship Id="rId80" Type="http://schemas.openxmlformats.org/officeDocument/2006/relationships/hyperlink" Target="https://www.triathlon.org/athletes/profile/114653/kaelen_kolb/" TargetMode="External"/><Relationship Id="rId155" Type="http://schemas.openxmlformats.org/officeDocument/2006/relationships/hyperlink" Target="https://www.triathlon.org/athletes/profile/111934/claudie_simard/" TargetMode="External"/><Relationship Id="rId176" Type="http://schemas.openxmlformats.org/officeDocument/2006/relationships/hyperlink" Target="https://www.triathlon.org/athletes/profile/123365/claudelle_dumas/" TargetMode="External"/><Relationship Id="rId197" Type="http://schemas.openxmlformats.org/officeDocument/2006/relationships/hyperlink" Target="https://www.triathlon.org/athletes/profile/52539/brittany_warly/" TargetMode="External"/><Relationship Id="rId201" Type="http://schemas.openxmlformats.org/officeDocument/2006/relationships/hyperlink" Target="https://www.triathlon.org/athletes/profile/124609/ana_maria_valentina_torres_gomez/" TargetMode="External"/><Relationship Id="rId17" Type="http://schemas.openxmlformats.org/officeDocument/2006/relationships/hyperlink" Target="https://www.triathlon.org/athletes/profile/79706/charles_paquet/" TargetMode="External"/><Relationship Id="rId38" Type="http://schemas.openxmlformats.org/officeDocument/2006/relationships/hyperlink" Target="https://www.triathlon.org/athletes/profile/98198/chris_gregor/" TargetMode="External"/><Relationship Id="rId59" Type="http://schemas.openxmlformats.org/officeDocument/2006/relationships/hyperlink" Target="https://www.triathlon.org/athletes/profile/114801/carson_mccomb/" TargetMode="External"/><Relationship Id="rId103" Type="http://schemas.openxmlformats.org/officeDocument/2006/relationships/hyperlink" Target="https://www.triathlon.org/athletes/profile/123539/lachlan_haycock/" TargetMode="External"/><Relationship Id="rId124" Type="http://schemas.openxmlformats.org/officeDocument/2006/relationships/hyperlink" Target="https://www.triathlon.org/athletes/profile/132434/clayton_hutchins/" TargetMode="External"/><Relationship Id="rId70" Type="http://schemas.openxmlformats.org/officeDocument/2006/relationships/hyperlink" Target="https://www.triathlon.org/athletes/profile/113389/evan_haddock/" TargetMode="External"/><Relationship Id="rId91" Type="http://schemas.openxmlformats.org/officeDocument/2006/relationships/hyperlink" Target="https://www.triathlon.org/athletes/profile/114939/guillermo_ruiz_tome/" TargetMode="External"/><Relationship Id="rId145" Type="http://schemas.openxmlformats.org/officeDocument/2006/relationships/hyperlink" Target="https://www.triathlon.org/athletes/profile/113388/colette_reimer/" TargetMode="External"/><Relationship Id="rId166" Type="http://schemas.openxmlformats.org/officeDocument/2006/relationships/hyperlink" Target="https://www.triathlon.org/athletes/profile/125247/sara_bourque/" TargetMode="External"/><Relationship Id="rId187" Type="http://schemas.openxmlformats.org/officeDocument/2006/relationships/hyperlink" Target="https://www.triathlon.org/athletes/profile/114652/catherine_chouinard/" TargetMode="External"/><Relationship Id="rId1" Type="http://schemas.openxmlformats.org/officeDocument/2006/relationships/hyperlink" Target="https://www.triathlon.org/athletes/profile/68724/jack_van_stekelenburg/" TargetMode="External"/><Relationship Id="rId28" Type="http://schemas.openxmlformats.org/officeDocument/2006/relationships/hyperlink" Target="https://www.triathlon.org/athletes/profile/99090/thomas_windisch/" TargetMode="External"/><Relationship Id="rId49" Type="http://schemas.openxmlformats.org/officeDocument/2006/relationships/hyperlink" Target="https://www.triathlon.org/athletes/profile/127468/nicolas_proulx-begin/" TargetMode="External"/><Relationship Id="rId114" Type="http://schemas.openxmlformats.org/officeDocument/2006/relationships/hyperlink" Target="https://www.triathlon.org/athletes/profile/39525/tommy_zaferes/" TargetMode="External"/><Relationship Id="rId60" Type="http://schemas.openxmlformats.org/officeDocument/2006/relationships/hyperlink" Target="https://www.triathlon.org/athletes/profile/114801/carson_mccomb/" TargetMode="External"/><Relationship Id="rId81" Type="http://schemas.openxmlformats.org/officeDocument/2006/relationships/hyperlink" Target="https://www.triathlon.org/athletes/profile/91017/roberto_porras/" TargetMode="External"/><Relationship Id="rId135" Type="http://schemas.openxmlformats.org/officeDocument/2006/relationships/hyperlink" Target="https://www.triathlon.org/athletes/profile/80309/kira_hedgeland/" TargetMode="External"/><Relationship Id="rId156" Type="http://schemas.openxmlformats.org/officeDocument/2006/relationships/hyperlink" Target="https://www.triathlon.org/athletes/profile/111934/claudie_simard/" TargetMode="External"/><Relationship Id="rId177" Type="http://schemas.openxmlformats.org/officeDocument/2006/relationships/hyperlink" Target="https://www.triathlon.org/athletes/profile/111780/teagan_shapansky/" TargetMode="External"/><Relationship Id="rId198" Type="http://schemas.openxmlformats.org/officeDocument/2006/relationships/hyperlink" Target="https://www.triathlon.org/athletes/profile/52539/brittany_warly/" TargetMode="External"/><Relationship Id="rId202" Type="http://schemas.openxmlformats.org/officeDocument/2006/relationships/hyperlink" Target="https://www.triathlon.org/athletes/profile/124609/ana_maria_valentina_torres_gomez/" TargetMode="External"/><Relationship Id="rId18" Type="http://schemas.openxmlformats.org/officeDocument/2006/relationships/hyperlink" Target="https://www.triathlon.org/athletes/profile/79706/charles_paquet/" TargetMode="External"/><Relationship Id="rId39" Type="http://schemas.openxmlformats.org/officeDocument/2006/relationships/hyperlink" Target="https://www.triathlon.org/athletes/profile/80964/nicolas_gilbert/" TargetMode="External"/><Relationship Id="rId50" Type="http://schemas.openxmlformats.org/officeDocument/2006/relationships/hyperlink" Target="https://www.triathlon.org/athletes/profile/127468/nicolas_proulx-begin/" TargetMode="External"/><Relationship Id="rId104" Type="http://schemas.openxmlformats.org/officeDocument/2006/relationships/hyperlink" Target="https://www.triathlon.org/athletes/profile/123539/lachlan_haycock/" TargetMode="External"/><Relationship Id="rId125" Type="http://schemas.openxmlformats.org/officeDocument/2006/relationships/hyperlink" Target="https://www.triathlon.org/athletes/profile/19254/derek_oskutis/" TargetMode="External"/><Relationship Id="rId146" Type="http://schemas.openxmlformats.org/officeDocument/2006/relationships/hyperlink" Target="https://www.triathlon.org/athletes/profile/113388/colette_reimer/" TargetMode="External"/><Relationship Id="rId167" Type="http://schemas.openxmlformats.org/officeDocument/2006/relationships/hyperlink" Target="https://www.triathlon.org/athletes/profile/123372/lizabeth_lemieux/" TargetMode="External"/><Relationship Id="rId188" Type="http://schemas.openxmlformats.org/officeDocument/2006/relationships/hyperlink" Target="https://www.triathlon.org/athletes/profile/114652/catherine_chouinard/" TargetMode="External"/><Relationship Id="rId71" Type="http://schemas.openxmlformats.org/officeDocument/2006/relationships/hyperlink" Target="https://www.triathlon.org/athletes/profile/108102/eric_dokter/" TargetMode="External"/><Relationship Id="rId92" Type="http://schemas.openxmlformats.org/officeDocument/2006/relationships/hyperlink" Target="https://www.triathlon.org/athletes/profile/114939/guillermo_ruiz_tome/" TargetMode="External"/><Relationship Id="rId2" Type="http://schemas.openxmlformats.org/officeDocument/2006/relationships/hyperlink" Target="https://www.triathlon.org/athletes/profile/68724/jack_van_stekelenburg/" TargetMode="External"/><Relationship Id="rId29" Type="http://schemas.openxmlformats.org/officeDocument/2006/relationships/hyperlink" Target="https://www.triathlon.org/athletes/profile/103433/filip_mainville/" TargetMode="External"/><Relationship Id="rId40" Type="http://schemas.openxmlformats.org/officeDocument/2006/relationships/hyperlink" Target="https://www.triathlon.org/athletes/profile/80964/nicolas_gilbert/" TargetMode="External"/><Relationship Id="rId115" Type="http://schemas.openxmlformats.org/officeDocument/2006/relationships/hyperlink" Target="https://www.triathlon.org/athletes/profile/80666/austin_hindman/" TargetMode="External"/><Relationship Id="rId136" Type="http://schemas.openxmlformats.org/officeDocument/2006/relationships/hyperlink" Target="https://www.triathlon.org/athletes/profile/80309/kira_hedgeland/" TargetMode="External"/><Relationship Id="rId157" Type="http://schemas.openxmlformats.org/officeDocument/2006/relationships/hyperlink" Target="https://www.triathlon.org/athletes/profile/110521/emma_skaug/" TargetMode="External"/><Relationship Id="rId178" Type="http://schemas.openxmlformats.org/officeDocument/2006/relationships/hyperlink" Target="https://www.triathlon.org/athletes/profile/111780/teagan_shapansky/" TargetMode="External"/></Relationships>
</file>

<file path=xl/worksheets/_rels/sheet14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portstats.ca/display-results.xhtml?raceid=105409&amp;status=results&amp;category=Hommes" TargetMode="External"/><Relationship Id="rId21" Type="http://schemas.openxmlformats.org/officeDocument/2006/relationships/hyperlink" Target="https://www.sportstats.ca/display-results.xhtml?raceid=105409&amp;status=results&amp;category=Hommes" TargetMode="External"/><Relationship Id="rId42" Type="http://schemas.openxmlformats.org/officeDocument/2006/relationships/hyperlink" Target="https://www.sportstats.ca/display-results.xhtml?raceid=105409&amp;status=results&amp;category=Femmes" TargetMode="External"/><Relationship Id="rId47" Type="http://schemas.openxmlformats.org/officeDocument/2006/relationships/hyperlink" Target="https://www.sportstats.ca/display-results.xhtml?raceid=105409&amp;status=results&amp;category=Femmes" TargetMode="External"/><Relationship Id="rId63" Type="http://schemas.openxmlformats.org/officeDocument/2006/relationships/hyperlink" Target="https://www.sportstats.ca/display-results.xhtml?raceid=105409&amp;status=results&amp;category=Femmes" TargetMode="External"/><Relationship Id="rId68" Type="http://schemas.openxmlformats.org/officeDocument/2006/relationships/hyperlink" Target="https://www.sportstats.ca/display-results.xhtml?raceid=105409&amp;status=results&amp;category=Femmes" TargetMode="External"/><Relationship Id="rId7" Type="http://schemas.openxmlformats.org/officeDocument/2006/relationships/hyperlink" Target="https://www.sportstats.ca/display-results.xhtml?raceid=105409&amp;status=results&amp;category=Hommes" TargetMode="External"/><Relationship Id="rId71" Type="http://schemas.openxmlformats.org/officeDocument/2006/relationships/hyperlink" Target="https://www.sportstats.ca/display-results.xhtml?raceid=105409&amp;status=results&amp;category=Femmes" TargetMode="External"/><Relationship Id="rId2" Type="http://schemas.openxmlformats.org/officeDocument/2006/relationships/hyperlink" Target="https://www.sportstats.ca/display-results.xhtml?raceid=105409&amp;status=results&amp;category=Hommes" TargetMode="External"/><Relationship Id="rId16" Type="http://schemas.openxmlformats.org/officeDocument/2006/relationships/hyperlink" Target="https://www.sportstats.ca/display-results.xhtml?raceid=105409&amp;status=results&amp;category=Hommes" TargetMode="External"/><Relationship Id="rId29" Type="http://schemas.openxmlformats.org/officeDocument/2006/relationships/hyperlink" Target="https://www.sportstats.ca/display-results.xhtml?raceid=105409&amp;status=results&amp;category=Femmes" TargetMode="External"/><Relationship Id="rId11" Type="http://schemas.openxmlformats.org/officeDocument/2006/relationships/hyperlink" Target="https://www.sportstats.ca/display-results.xhtml?raceid=105409&amp;status=results&amp;category=Hommes" TargetMode="External"/><Relationship Id="rId24" Type="http://schemas.openxmlformats.org/officeDocument/2006/relationships/hyperlink" Target="https://www.sportstats.ca/display-results.xhtml?raceid=105409&amp;status=results&amp;category=Hommes" TargetMode="External"/><Relationship Id="rId32" Type="http://schemas.openxmlformats.org/officeDocument/2006/relationships/hyperlink" Target="https://www.sportstats.ca/display-results.xhtml?raceid=105409&amp;status=results&amp;category=Femmes" TargetMode="External"/><Relationship Id="rId37" Type="http://schemas.openxmlformats.org/officeDocument/2006/relationships/hyperlink" Target="https://www.sportstats.ca/display-results.xhtml?raceid=105409&amp;status=results&amp;category=Femmes" TargetMode="External"/><Relationship Id="rId40" Type="http://schemas.openxmlformats.org/officeDocument/2006/relationships/hyperlink" Target="https://www.sportstats.ca/display-results.xhtml?raceid=105409&amp;status=results&amp;category=Femmes" TargetMode="External"/><Relationship Id="rId45" Type="http://schemas.openxmlformats.org/officeDocument/2006/relationships/hyperlink" Target="https://www.sportstats.ca/display-results.xhtml?raceid=105409&amp;status=results&amp;category=Femmes" TargetMode="External"/><Relationship Id="rId53" Type="http://schemas.openxmlformats.org/officeDocument/2006/relationships/hyperlink" Target="https://www.sportstats.ca/display-results.xhtml?raceid=105409&amp;status=results&amp;category=Femmes" TargetMode="External"/><Relationship Id="rId58" Type="http://schemas.openxmlformats.org/officeDocument/2006/relationships/hyperlink" Target="https://www.sportstats.ca/display-results.xhtml?raceid=105409&amp;status=results&amp;category=Femmes" TargetMode="External"/><Relationship Id="rId66" Type="http://schemas.openxmlformats.org/officeDocument/2006/relationships/hyperlink" Target="https://www.sportstats.ca/display-results.xhtml?raceid=105409&amp;status=results&amp;category=Femmes" TargetMode="External"/><Relationship Id="rId5" Type="http://schemas.openxmlformats.org/officeDocument/2006/relationships/hyperlink" Target="https://www.sportstats.ca/display-results.xhtml?raceid=105409&amp;status=results&amp;category=Hommes" TargetMode="External"/><Relationship Id="rId61" Type="http://schemas.openxmlformats.org/officeDocument/2006/relationships/hyperlink" Target="https://www.sportstats.ca/display-results.xhtml?raceid=105409&amp;status=results&amp;category=Femmes" TargetMode="External"/><Relationship Id="rId19" Type="http://schemas.openxmlformats.org/officeDocument/2006/relationships/hyperlink" Target="https://www.sportstats.ca/display-results.xhtml?raceid=105409&amp;status=results&amp;category=Hommes" TargetMode="External"/><Relationship Id="rId14" Type="http://schemas.openxmlformats.org/officeDocument/2006/relationships/hyperlink" Target="https://www.sportstats.ca/display-results.xhtml?raceid=105409&amp;status=results&amp;category=Hommes" TargetMode="External"/><Relationship Id="rId22" Type="http://schemas.openxmlformats.org/officeDocument/2006/relationships/hyperlink" Target="https://www.sportstats.ca/display-results.xhtml?raceid=105409&amp;status=results&amp;category=Hommes" TargetMode="External"/><Relationship Id="rId27" Type="http://schemas.openxmlformats.org/officeDocument/2006/relationships/hyperlink" Target="https://www.sportstats.ca/display-results.xhtml?raceid=105409&amp;status=results&amp;category=Hommes" TargetMode="External"/><Relationship Id="rId30" Type="http://schemas.openxmlformats.org/officeDocument/2006/relationships/hyperlink" Target="https://www.sportstats.ca/display-results.xhtml?raceid=105409&amp;status=results&amp;category=Femmes" TargetMode="External"/><Relationship Id="rId35" Type="http://schemas.openxmlformats.org/officeDocument/2006/relationships/hyperlink" Target="https://www.sportstats.ca/display-results.xhtml?raceid=105409&amp;status=results&amp;category=Femmes" TargetMode="External"/><Relationship Id="rId43" Type="http://schemas.openxmlformats.org/officeDocument/2006/relationships/hyperlink" Target="https://www.sportstats.ca/display-results.xhtml?raceid=105409&amp;status=results&amp;category=Femmes" TargetMode="External"/><Relationship Id="rId48" Type="http://schemas.openxmlformats.org/officeDocument/2006/relationships/hyperlink" Target="https://www.sportstats.ca/display-results.xhtml?raceid=105409&amp;status=results&amp;category=Femmes" TargetMode="External"/><Relationship Id="rId56" Type="http://schemas.openxmlformats.org/officeDocument/2006/relationships/hyperlink" Target="https://www.sportstats.ca/display-results.xhtml?raceid=105409&amp;status=results&amp;category=Femmes" TargetMode="External"/><Relationship Id="rId64" Type="http://schemas.openxmlformats.org/officeDocument/2006/relationships/hyperlink" Target="https://www.sportstats.ca/display-results.xhtml?raceid=105409&amp;status=results&amp;category=Femmes" TargetMode="External"/><Relationship Id="rId69" Type="http://schemas.openxmlformats.org/officeDocument/2006/relationships/hyperlink" Target="https://www.sportstats.ca/display-results.xhtml?raceid=105409&amp;status=results&amp;category=Femmes" TargetMode="External"/><Relationship Id="rId8" Type="http://schemas.openxmlformats.org/officeDocument/2006/relationships/hyperlink" Target="https://www.sportstats.ca/display-results.xhtml?raceid=105409&amp;status=results&amp;category=Hommes" TargetMode="External"/><Relationship Id="rId51" Type="http://schemas.openxmlformats.org/officeDocument/2006/relationships/hyperlink" Target="https://www.sportstats.ca/display-results.xhtml?raceid=105409&amp;status=results&amp;category=Femmes" TargetMode="External"/><Relationship Id="rId3" Type="http://schemas.openxmlformats.org/officeDocument/2006/relationships/hyperlink" Target="https://www.sportstats.ca/display-results.xhtml?raceid=105409&amp;status=results&amp;category=Hommes" TargetMode="External"/><Relationship Id="rId12" Type="http://schemas.openxmlformats.org/officeDocument/2006/relationships/hyperlink" Target="https://www.sportstats.ca/display-results.xhtml?raceid=105409&amp;status=results&amp;category=Hommes" TargetMode="External"/><Relationship Id="rId17" Type="http://schemas.openxmlformats.org/officeDocument/2006/relationships/hyperlink" Target="https://www.sportstats.ca/display-results.xhtml?raceid=105409&amp;status=results&amp;category=Hommes" TargetMode="External"/><Relationship Id="rId25" Type="http://schemas.openxmlformats.org/officeDocument/2006/relationships/hyperlink" Target="https://www.sportstats.ca/display-results.xhtml?raceid=105409&amp;status=results&amp;category=Hommes" TargetMode="External"/><Relationship Id="rId33" Type="http://schemas.openxmlformats.org/officeDocument/2006/relationships/hyperlink" Target="https://www.sportstats.ca/display-results.xhtml?raceid=105409&amp;status=results&amp;category=Femmes" TargetMode="External"/><Relationship Id="rId38" Type="http://schemas.openxmlformats.org/officeDocument/2006/relationships/hyperlink" Target="https://www.sportstats.ca/display-results.xhtml?raceid=105409&amp;status=results&amp;category=Femmes" TargetMode="External"/><Relationship Id="rId46" Type="http://schemas.openxmlformats.org/officeDocument/2006/relationships/hyperlink" Target="https://www.sportstats.ca/display-results.xhtml?raceid=105409&amp;status=results&amp;category=Femmes" TargetMode="External"/><Relationship Id="rId59" Type="http://schemas.openxmlformats.org/officeDocument/2006/relationships/hyperlink" Target="https://www.sportstats.ca/display-results.xhtml?raceid=105409&amp;status=results&amp;category=Femmes" TargetMode="External"/><Relationship Id="rId67" Type="http://schemas.openxmlformats.org/officeDocument/2006/relationships/hyperlink" Target="https://www.sportstats.ca/display-results.xhtml?raceid=105409&amp;status=results&amp;category=Femmes" TargetMode="External"/><Relationship Id="rId20" Type="http://schemas.openxmlformats.org/officeDocument/2006/relationships/hyperlink" Target="https://www.sportstats.ca/display-results.xhtml?raceid=105409&amp;status=results&amp;category=Hommes" TargetMode="External"/><Relationship Id="rId41" Type="http://schemas.openxmlformats.org/officeDocument/2006/relationships/hyperlink" Target="https://www.sportstats.ca/display-results.xhtml?raceid=105409&amp;status=results&amp;category=Femmes" TargetMode="External"/><Relationship Id="rId54" Type="http://schemas.openxmlformats.org/officeDocument/2006/relationships/hyperlink" Target="https://www.sportstats.ca/display-results.xhtml?raceid=105409&amp;status=results&amp;category=Femmes" TargetMode="External"/><Relationship Id="rId62" Type="http://schemas.openxmlformats.org/officeDocument/2006/relationships/hyperlink" Target="https://www.sportstats.ca/display-results.xhtml?raceid=105409&amp;status=results&amp;category=Femmes" TargetMode="External"/><Relationship Id="rId70" Type="http://schemas.openxmlformats.org/officeDocument/2006/relationships/hyperlink" Target="https://www.sportstats.ca/display-results.xhtml?raceid=105409&amp;status=results&amp;category=Femmes" TargetMode="External"/><Relationship Id="rId1" Type="http://schemas.openxmlformats.org/officeDocument/2006/relationships/hyperlink" Target="https://www.sportstats.ca/display-results.xhtml?raceid=105409&amp;status=results&amp;category=Hommes" TargetMode="External"/><Relationship Id="rId6" Type="http://schemas.openxmlformats.org/officeDocument/2006/relationships/hyperlink" Target="https://www.sportstats.ca/display-results.xhtml?raceid=105409&amp;status=results&amp;category=Hommes" TargetMode="External"/><Relationship Id="rId15" Type="http://schemas.openxmlformats.org/officeDocument/2006/relationships/hyperlink" Target="https://www.sportstats.ca/display-results.xhtml?raceid=105409&amp;status=results&amp;category=Hommes" TargetMode="External"/><Relationship Id="rId23" Type="http://schemas.openxmlformats.org/officeDocument/2006/relationships/hyperlink" Target="https://www.sportstats.ca/display-results.xhtml?raceid=105409&amp;status=results&amp;category=Hommes" TargetMode="External"/><Relationship Id="rId28" Type="http://schemas.openxmlformats.org/officeDocument/2006/relationships/hyperlink" Target="https://www.sportstats.ca/display-results.xhtml?raceid=105409&amp;status=results&amp;category=Femmes" TargetMode="External"/><Relationship Id="rId36" Type="http://schemas.openxmlformats.org/officeDocument/2006/relationships/hyperlink" Target="https://www.sportstats.ca/display-results.xhtml?raceid=105409&amp;status=results&amp;category=Femmes" TargetMode="External"/><Relationship Id="rId49" Type="http://schemas.openxmlformats.org/officeDocument/2006/relationships/hyperlink" Target="https://www.sportstats.ca/display-results.xhtml?raceid=105409&amp;status=results&amp;category=Femmes" TargetMode="External"/><Relationship Id="rId57" Type="http://schemas.openxmlformats.org/officeDocument/2006/relationships/hyperlink" Target="https://www.sportstats.ca/display-results.xhtml?raceid=105409&amp;status=results&amp;category=Femmes" TargetMode="External"/><Relationship Id="rId10" Type="http://schemas.openxmlformats.org/officeDocument/2006/relationships/hyperlink" Target="https://www.sportstats.ca/display-results.xhtml?raceid=105409&amp;status=results&amp;category=Hommes" TargetMode="External"/><Relationship Id="rId31" Type="http://schemas.openxmlformats.org/officeDocument/2006/relationships/hyperlink" Target="https://www.sportstats.ca/display-results.xhtml?raceid=105409&amp;status=results&amp;category=Femmes" TargetMode="External"/><Relationship Id="rId44" Type="http://schemas.openxmlformats.org/officeDocument/2006/relationships/hyperlink" Target="https://www.sportstats.ca/display-results.xhtml?raceid=105409&amp;status=results&amp;category=Femmes" TargetMode="External"/><Relationship Id="rId52" Type="http://schemas.openxmlformats.org/officeDocument/2006/relationships/hyperlink" Target="https://www.sportstats.ca/display-results.xhtml?raceid=105409&amp;status=results&amp;category=Femmes" TargetMode="External"/><Relationship Id="rId60" Type="http://schemas.openxmlformats.org/officeDocument/2006/relationships/hyperlink" Target="https://www.sportstats.ca/display-results.xhtml?raceid=105409&amp;status=results&amp;category=Femmes" TargetMode="External"/><Relationship Id="rId65" Type="http://schemas.openxmlformats.org/officeDocument/2006/relationships/hyperlink" Target="https://www.sportstats.ca/display-results.xhtml?raceid=105409&amp;status=results&amp;category=Femmes" TargetMode="External"/><Relationship Id="rId4" Type="http://schemas.openxmlformats.org/officeDocument/2006/relationships/hyperlink" Target="https://www.sportstats.ca/display-results.xhtml?raceid=105409&amp;status=results&amp;category=Hommes" TargetMode="External"/><Relationship Id="rId9" Type="http://schemas.openxmlformats.org/officeDocument/2006/relationships/hyperlink" Target="https://www.sportstats.ca/display-results.xhtml?raceid=105409&amp;status=results&amp;category=Hommes" TargetMode="External"/><Relationship Id="rId13" Type="http://schemas.openxmlformats.org/officeDocument/2006/relationships/hyperlink" Target="https://www.sportstats.ca/display-results.xhtml?raceid=105409&amp;status=results&amp;category=Hommes" TargetMode="External"/><Relationship Id="rId18" Type="http://schemas.openxmlformats.org/officeDocument/2006/relationships/hyperlink" Target="https://www.sportstats.ca/display-results.xhtml?raceid=105409&amp;status=results&amp;category=Hommes" TargetMode="External"/><Relationship Id="rId39" Type="http://schemas.openxmlformats.org/officeDocument/2006/relationships/hyperlink" Target="https://www.sportstats.ca/display-results.xhtml?raceid=105409&amp;status=results&amp;category=Femmes" TargetMode="External"/><Relationship Id="rId34" Type="http://schemas.openxmlformats.org/officeDocument/2006/relationships/hyperlink" Target="https://www.sportstats.ca/display-results.xhtml?raceid=105409&amp;status=results&amp;category=Femmes" TargetMode="External"/><Relationship Id="rId50" Type="http://schemas.openxmlformats.org/officeDocument/2006/relationships/hyperlink" Target="https://www.sportstats.ca/display-results.xhtml?raceid=105409&amp;status=results&amp;category=Femmes" TargetMode="External"/><Relationship Id="rId55" Type="http://schemas.openxmlformats.org/officeDocument/2006/relationships/hyperlink" Target="https://www.sportstats.ca/display-results.xhtml?raceid=105409&amp;status=results&amp;category=Femmes" TargetMode="External"/></Relationships>
</file>

<file path=xl/worksheets/_rels/sheet1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101437&amp;status=results&amp;category=Hommes" TargetMode="External"/><Relationship Id="rId18" Type="http://schemas.openxmlformats.org/officeDocument/2006/relationships/hyperlink" Target="https://www.sportstats.ca/display-results.xhtml?raceid=101437&amp;status=results&amp;category=Hommes" TargetMode="External"/><Relationship Id="rId26" Type="http://schemas.openxmlformats.org/officeDocument/2006/relationships/hyperlink" Target="https://www.sportstats.ca/display-results.xhtml?raceid=101437&amp;status=results&amp;category=Hommes" TargetMode="External"/><Relationship Id="rId39" Type="http://schemas.openxmlformats.org/officeDocument/2006/relationships/hyperlink" Target="https://www.sportstats.ca/display-results.xhtml?raceid=101437&amp;status=results&amp;category=Femmes" TargetMode="External"/><Relationship Id="rId21" Type="http://schemas.openxmlformats.org/officeDocument/2006/relationships/hyperlink" Target="https://www.sportstats.ca/display-results.xhtml?raceid=101437&amp;status=results&amp;category=Hommes" TargetMode="External"/><Relationship Id="rId34" Type="http://schemas.openxmlformats.org/officeDocument/2006/relationships/hyperlink" Target="https://www.sportstats.ca/display-results.xhtml?raceid=101437&amp;status=results&amp;category=Hommes" TargetMode="External"/><Relationship Id="rId42" Type="http://schemas.openxmlformats.org/officeDocument/2006/relationships/hyperlink" Target="https://www.sportstats.ca/display-results.xhtml?raceid=101437&amp;status=results&amp;category=Femmes" TargetMode="External"/><Relationship Id="rId47" Type="http://schemas.openxmlformats.org/officeDocument/2006/relationships/hyperlink" Target="https://www.sportstats.ca/display-results.xhtml?raceid=101437&amp;status=results&amp;category=Femmes" TargetMode="External"/><Relationship Id="rId50" Type="http://schemas.openxmlformats.org/officeDocument/2006/relationships/hyperlink" Target="https://www.sportstats.ca/display-results.xhtml?raceid=101437&amp;status=results&amp;category=Femmes" TargetMode="External"/><Relationship Id="rId55" Type="http://schemas.openxmlformats.org/officeDocument/2006/relationships/hyperlink" Target="https://www.sportstats.ca/display-results.xhtml?raceid=101437&amp;status=results&amp;category=Femmes" TargetMode="External"/><Relationship Id="rId7" Type="http://schemas.openxmlformats.org/officeDocument/2006/relationships/hyperlink" Target="https://www.sportstats.ca/display-results.xhtml?raceid=101437&amp;status=results&amp;category=Hommes" TargetMode="External"/><Relationship Id="rId2" Type="http://schemas.openxmlformats.org/officeDocument/2006/relationships/hyperlink" Target="https://www.sportstats.ca/display-results.xhtml?raceid=101437&amp;status=results&amp;category=Hommes" TargetMode="External"/><Relationship Id="rId16" Type="http://schemas.openxmlformats.org/officeDocument/2006/relationships/hyperlink" Target="https://www.sportstats.ca/display-results.xhtml?raceid=101437&amp;status=results&amp;category=Hommes" TargetMode="External"/><Relationship Id="rId29" Type="http://schemas.openxmlformats.org/officeDocument/2006/relationships/hyperlink" Target="https://www.sportstats.ca/display-results.xhtml?raceid=101437&amp;status=results&amp;category=Hommes" TargetMode="External"/><Relationship Id="rId11" Type="http://schemas.openxmlformats.org/officeDocument/2006/relationships/hyperlink" Target="https://www.sportstats.ca/display-results.xhtml?raceid=101437&amp;status=results&amp;category=Hommes" TargetMode="External"/><Relationship Id="rId24" Type="http://schemas.openxmlformats.org/officeDocument/2006/relationships/hyperlink" Target="https://www.sportstats.ca/display-results.xhtml?raceid=101437&amp;status=results&amp;category=Hommes" TargetMode="External"/><Relationship Id="rId32" Type="http://schemas.openxmlformats.org/officeDocument/2006/relationships/hyperlink" Target="https://www.sportstats.ca/display-results.xhtml?raceid=101437&amp;status=results&amp;category=Hommes" TargetMode="External"/><Relationship Id="rId37" Type="http://schemas.openxmlformats.org/officeDocument/2006/relationships/hyperlink" Target="https://www.sportstats.ca/display-results.xhtml?raceid=101437&amp;status=results&amp;category=Hommes" TargetMode="External"/><Relationship Id="rId40" Type="http://schemas.openxmlformats.org/officeDocument/2006/relationships/hyperlink" Target="https://www.sportstats.ca/display-results.xhtml?raceid=101437&amp;status=results&amp;category=Femmes" TargetMode="External"/><Relationship Id="rId45" Type="http://schemas.openxmlformats.org/officeDocument/2006/relationships/hyperlink" Target="https://www.sportstats.ca/display-results.xhtml?raceid=101437&amp;status=results&amp;category=Femmes" TargetMode="External"/><Relationship Id="rId53" Type="http://schemas.openxmlformats.org/officeDocument/2006/relationships/hyperlink" Target="https://www.sportstats.ca/display-results.xhtml?raceid=101437&amp;status=results&amp;category=Femmes" TargetMode="External"/><Relationship Id="rId58" Type="http://schemas.openxmlformats.org/officeDocument/2006/relationships/hyperlink" Target="https://www.sportstats.ca/display-results.xhtml?raceid=101437&amp;status=results&amp;category=Femmes" TargetMode="External"/><Relationship Id="rId5" Type="http://schemas.openxmlformats.org/officeDocument/2006/relationships/hyperlink" Target="https://www.sportstats.ca/display-results.xhtml?raceid=101437&amp;status=results&amp;category=Hommes" TargetMode="External"/><Relationship Id="rId19" Type="http://schemas.openxmlformats.org/officeDocument/2006/relationships/hyperlink" Target="https://www.sportstats.ca/display-results.xhtml?raceid=101437&amp;status=results&amp;category=Hommes" TargetMode="External"/><Relationship Id="rId4" Type="http://schemas.openxmlformats.org/officeDocument/2006/relationships/hyperlink" Target="https://www.sportstats.ca/display-results.xhtml?raceid=101437&amp;status=results&amp;category=Hommes" TargetMode="External"/><Relationship Id="rId9" Type="http://schemas.openxmlformats.org/officeDocument/2006/relationships/hyperlink" Target="https://www.sportstats.ca/display-results.xhtml?raceid=101437&amp;status=results&amp;category=Hommes" TargetMode="External"/><Relationship Id="rId14" Type="http://schemas.openxmlformats.org/officeDocument/2006/relationships/hyperlink" Target="https://www.sportstats.ca/display-results.xhtml?raceid=101437&amp;status=results&amp;category=Hommes" TargetMode="External"/><Relationship Id="rId22" Type="http://schemas.openxmlformats.org/officeDocument/2006/relationships/hyperlink" Target="https://www.sportstats.ca/display-results.xhtml?raceid=101437&amp;status=results&amp;category=Hommes" TargetMode="External"/><Relationship Id="rId27" Type="http://schemas.openxmlformats.org/officeDocument/2006/relationships/hyperlink" Target="https://www.sportstats.ca/display-results.xhtml?raceid=101437&amp;status=results&amp;category=Hommes" TargetMode="External"/><Relationship Id="rId30" Type="http://schemas.openxmlformats.org/officeDocument/2006/relationships/hyperlink" Target="https://www.sportstats.ca/display-results.xhtml?raceid=101437&amp;status=results&amp;category=Hommes" TargetMode="External"/><Relationship Id="rId35" Type="http://schemas.openxmlformats.org/officeDocument/2006/relationships/hyperlink" Target="https://www.sportstats.ca/display-results.xhtml?raceid=101437&amp;status=results&amp;category=Hommes" TargetMode="External"/><Relationship Id="rId43" Type="http://schemas.openxmlformats.org/officeDocument/2006/relationships/hyperlink" Target="https://www.sportstats.ca/display-results.xhtml?raceid=101437&amp;status=results&amp;category=Femmes" TargetMode="External"/><Relationship Id="rId48" Type="http://schemas.openxmlformats.org/officeDocument/2006/relationships/hyperlink" Target="https://www.sportstats.ca/display-results.xhtml?raceid=101437&amp;status=results&amp;category=Femmes" TargetMode="External"/><Relationship Id="rId56" Type="http://schemas.openxmlformats.org/officeDocument/2006/relationships/hyperlink" Target="https://www.sportstats.ca/display-results.xhtml?raceid=101437&amp;status=results&amp;category=Femmes" TargetMode="External"/><Relationship Id="rId8" Type="http://schemas.openxmlformats.org/officeDocument/2006/relationships/hyperlink" Target="https://www.sportstats.ca/display-results.xhtml?raceid=101437&amp;status=results&amp;category=Hommes" TargetMode="External"/><Relationship Id="rId51" Type="http://schemas.openxmlformats.org/officeDocument/2006/relationships/hyperlink" Target="https://www.sportstats.ca/display-results.xhtml?raceid=101437&amp;status=results&amp;category=Femmes" TargetMode="External"/><Relationship Id="rId3" Type="http://schemas.openxmlformats.org/officeDocument/2006/relationships/hyperlink" Target="https://www.sportstats.ca/display-results.xhtml?raceid=101437&amp;status=results&amp;category=Hommes" TargetMode="External"/><Relationship Id="rId12" Type="http://schemas.openxmlformats.org/officeDocument/2006/relationships/hyperlink" Target="https://www.sportstats.ca/display-results.xhtml?raceid=101437&amp;status=results&amp;category=Hommes" TargetMode="External"/><Relationship Id="rId17" Type="http://schemas.openxmlformats.org/officeDocument/2006/relationships/hyperlink" Target="https://www.sportstats.ca/display-results.xhtml?raceid=101437&amp;status=results&amp;category=Hommes" TargetMode="External"/><Relationship Id="rId25" Type="http://schemas.openxmlformats.org/officeDocument/2006/relationships/hyperlink" Target="https://www.sportstats.ca/display-results.xhtml?raceid=101437&amp;status=results&amp;category=Hommes" TargetMode="External"/><Relationship Id="rId33" Type="http://schemas.openxmlformats.org/officeDocument/2006/relationships/hyperlink" Target="https://www.sportstats.ca/display-results.xhtml?raceid=101437&amp;status=results&amp;category=Hommes" TargetMode="External"/><Relationship Id="rId38" Type="http://schemas.openxmlformats.org/officeDocument/2006/relationships/hyperlink" Target="https://www.sportstats.ca/display-results.xhtml?raceid=101437&amp;status=results&amp;category=Femmes" TargetMode="External"/><Relationship Id="rId46" Type="http://schemas.openxmlformats.org/officeDocument/2006/relationships/hyperlink" Target="https://www.sportstats.ca/display-results.xhtml?raceid=101437&amp;status=results&amp;category=Femmes" TargetMode="External"/><Relationship Id="rId59" Type="http://schemas.openxmlformats.org/officeDocument/2006/relationships/hyperlink" Target="https://www.sportstats.ca/display-results.xhtml?raceid=101437&amp;status=results&amp;category=Femmes" TargetMode="External"/><Relationship Id="rId20" Type="http://schemas.openxmlformats.org/officeDocument/2006/relationships/hyperlink" Target="https://www.sportstats.ca/display-results.xhtml?raceid=101437&amp;status=results&amp;category=Hommes" TargetMode="External"/><Relationship Id="rId41" Type="http://schemas.openxmlformats.org/officeDocument/2006/relationships/hyperlink" Target="https://www.sportstats.ca/display-results.xhtml?raceid=101437&amp;status=results&amp;category=Femmes" TargetMode="External"/><Relationship Id="rId54" Type="http://schemas.openxmlformats.org/officeDocument/2006/relationships/hyperlink" Target="https://www.sportstats.ca/display-results.xhtml?raceid=101437&amp;status=results&amp;category=Femmes" TargetMode="External"/><Relationship Id="rId1" Type="http://schemas.openxmlformats.org/officeDocument/2006/relationships/hyperlink" Target="https://www.sportstats.ca/display-results.xhtml?raceid=101437&amp;status=results&amp;category=Hommes" TargetMode="External"/><Relationship Id="rId6" Type="http://schemas.openxmlformats.org/officeDocument/2006/relationships/hyperlink" Target="https://www.sportstats.ca/display-results.xhtml?raceid=101437&amp;status=results&amp;category=Hommes" TargetMode="External"/><Relationship Id="rId15" Type="http://schemas.openxmlformats.org/officeDocument/2006/relationships/hyperlink" Target="https://www.sportstats.ca/display-results.xhtml?raceid=101437&amp;status=results&amp;category=Hommes" TargetMode="External"/><Relationship Id="rId23" Type="http://schemas.openxmlformats.org/officeDocument/2006/relationships/hyperlink" Target="https://www.sportstats.ca/display-results.xhtml?raceid=101437&amp;status=results&amp;category=Hommes" TargetMode="External"/><Relationship Id="rId28" Type="http://schemas.openxmlformats.org/officeDocument/2006/relationships/hyperlink" Target="https://www.sportstats.ca/display-results.xhtml?raceid=101437&amp;status=results&amp;category=Hommes" TargetMode="External"/><Relationship Id="rId36" Type="http://schemas.openxmlformats.org/officeDocument/2006/relationships/hyperlink" Target="https://www.sportstats.ca/display-results.xhtml?raceid=101437&amp;status=results&amp;category=Hommes" TargetMode="External"/><Relationship Id="rId49" Type="http://schemas.openxmlformats.org/officeDocument/2006/relationships/hyperlink" Target="https://www.sportstats.ca/display-results.xhtml?raceid=101437&amp;status=results&amp;category=Femmes" TargetMode="External"/><Relationship Id="rId57" Type="http://schemas.openxmlformats.org/officeDocument/2006/relationships/hyperlink" Target="https://www.sportstats.ca/display-results.xhtml?raceid=101437&amp;status=results&amp;category=Femmes" TargetMode="External"/><Relationship Id="rId10" Type="http://schemas.openxmlformats.org/officeDocument/2006/relationships/hyperlink" Target="https://www.sportstats.ca/display-results.xhtml?raceid=101437&amp;status=results&amp;category=Hommes" TargetMode="External"/><Relationship Id="rId31" Type="http://schemas.openxmlformats.org/officeDocument/2006/relationships/hyperlink" Target="https://www.sportstats.ca/display-results.xhtml?raceid=101437&amp;status=results&amp;category=Hommes" TargetMode="External"/><Relationship Id="rId44" Type="http://schemas.openxmlformats.org/officeDocument/2006/relationships/hyperlink" Target="https://www.sportstats.ca/display-results.xhtml?raceid=101437&amp;status=results&amp;category=Femmes" TargetMode="External"/><Relationship Id="rId52" Type="http://schemas.openxmlformats.org/officeDocument/2006/relationships/hyperlink" Target="https://www.sportstats.ca/display-results.xhtml?raceid=101437&amp;status=results&amp;category=Femmes" TargetMode="External"/><Relationship Id="rId60" Type="http://schemas.openxmlformats.org/officeDocument/2006/relationships/hyperlink" Target="https://www.sportstats.ca/display-results.xhtml?raceid=101437&amp;status=results&amp;category=Fem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8"/>
  <sheetViews>
    <sheetView tabSelected="1" zoomScaleNormal="100" zoomScalePageLayoutView="80" workbookViewId="0">
      <selection activeCell="E17" sqref="E17"/>
    </sheetView>
  </sheetViews>
  <sheetFormatPr baseColWidth="10" defaultRowHeight="15" x14ac:dyDescent="0.2"/>
  <cols>
    <col min="1" max="1" width="7.6640625" style="7" customWidth="1"/>
    <col min="2" max="2" width="15.1640625" style="7" customWidth="1"/>
    <col min="3" max="3" width="19.5" style="7" customWidth="1"/>
    <col min="4" max="4" width="14.5" style="7" customWidth="1"/>
    <col min="5" max="5" width="11" style="7" customWidth="1"/>
    <col min="6" max="6" width="10.83203125" style="7" customWidth="1"/>
    <col min="7" max="7" width="11.1640625" style="7" customWidth="1"/>
    <col min="8" max="8" width="11.5" style="7" customWidth="1"/>
    <col min="9" max="11" width="10.83203125" style="7" customWidth="1"/>
    <col min="12" max="14" width="10.83203125" style="27" customWidth="1"/>
    <col min="15" max="20" width="10.83203125" style="7" customWidth="1"/>
    <col min="21" max="21" width="13" style="7" customWidth="1"/>
    <col min="22" max="16384" width="10.83203125" style="7"/>
  </cols>
  <sheetData>
    <row r="1" spans="1:31" ht="15" customHeight="1" x14ac:dyDescent="0.2">
      <c r="B1" s="36"/>
      <c r="F1" s="205" t="s">
        <v>50</v>
      </c>
      <c r="G1" s="205"/>
      <c r="H1" s="205"/>
      <c r="I1" s="205"/>
      <c r="J1" s="19"/>
      <c r="K1" s="206" t="s">
        <v>51</v>
      </c>
      <c r="L1" s="206"/>
      <c r="M1" s="206"/>
      <c r="N1" s="16"/>
      <c r="O1" s="34"/>
      <c r="P1" s="34"/>
      <c r="Q1" s="34"/>
      <c r="R1" s="34"/>
      <c r="S1" s="34"/>
      <c r="T1" s="34"/>
      <c r="U1" s="34"/>
      <c r="V1" s="34"/>
      <c r="W1" s="207"/>
      <c r="X1" s="207"/>
    </row>
    <row r="2" spans="1:31" ht="13.5" customHeight="1" x14ac:dyDescent="0.2">
      <c r="B2" s="36"/>
      <c r="F2" s="10">
        <v>1500</v>
      </c>
      <c r="G2" s="11">
        <v>3000</v>
      </c>
      <c r="H2" s="11">
        <v>5000</v>
      </c>
      <c r="I2" s="35"/>
      <c r="J2" s="35"/>
      <c r="K2" s="19">
        <v>200</v>
      </c>
      <c r="L2" s="10">
        <v>400</v>
      </c>
      <c r="M2" s="11">
        <v>800</v>
      </c>
      <c r="N2" s="33"/>
      <c r="O2" s="34"/>
      <c r="P2" s="34"/>
      <c r="Q2" s="34"/>
      <c r="R2" s="34"/>
      <c r="S2" s="34"/>
      <c r="T2" s="34"/>
      <c r="U2" s="34"/>
      <c r="V2" s="34"/>
      <c r="W2" s="33"/>
      <c r="X2" s="8"/>
    </row>
    <row r="3" spans="1:31" ht="13.5" customHeight="1" x14ac:dyDescent="0.2">
      <c r="B3" s="32"/>
      <c r="F3" s="14">
        <v>2.8472222222222219E-3</v>
      </c>
      <c r="G3" s="14">
        <v>6.0879629629629643E-3</v>
      </c>
      <c r="H3" s="14">
        <v>1.0578703703703703E-2</v>
      </c>
      <c r="I3" s="14"/>
      <c r="J3" s="16"/>
      <c r="K3" s="38">
        <v>1.4548611111111114E-3</v>
      </c>
      <c r="L3" s="14">
        <v>3.0787037037037037E-3</v>
      </c>
      <c r="M3" s="14">
        <v>6.2962962962962964E-3</v>
      </c>
      <c r="N3" s="16"/>
      <c r="O3" s="31"/>
      <c r="P3" s="31"/>
      <c r="Q3" s="31"/>
      <c r="R3" s="31"/>
      <c r="S3" s="31"/>
      <c r="T3" s="31"/>
      <c r="U3" s="31"/>
      <c r="V3" s="31"/>
      <c r="W3" s="8"/>
      <c r="X3" s="8"/>
    </row>
    <row r="4" spans="1:31" x14ac:dyDescent="0.2">
      <c r="C4" s="18"/>
      <c r="D4" s="18"/>
      <c r="E4" s="16"/>
      <c r="F4" s="208" t="s">
        <v>52</v>
      </c>
      <c r="G4" s="208"/>
      <c r="H4" s="208"/>
      <c r="I4" s="208"/>
      <c r="J4" s="37"/>
      <c r="K4" s="209" t="s">
        <v>53</v>
      </c>
      <c r="L4" s="209"/>
      <c r="M4" s="209"/>
      <c r="N4" s="71"/>
      <c r="V4" s="19"/>
      <c r="W4" s="19"/>
      <c r="X4" s="19"/>
      <c r="Y4" s="19"/>
      <c r="Z4" s="19"/>
      <c r="AA4" s="119"/>
      <c r="AB4" s="19"/>
      <c r="AD4" s="45"/>
    </row>
    <row r="5" spans="1:31" x14ac:dyDescent="0.2">
      <c r="A5" s="12" t="s">
        <v>13</v>
      </c>
      <c r="B5" s="19" t="s">
        <v>712</v>
      </c>
      <c r="C5" s="19" t="s">
        <v>54</v>
      </c>
      <c r="D5" s="19" t="s">
        <v>55</v>
      </c>
      <c r="E5" s="19" t="s">
        <v>713</v>
      </c>
      <c r="F5" s="19">
        <v>1500</v>
      </c>
      <c r="G5" s="20" t="s">
        <v>57</v>
      </c>
      <c r="H5" s="19" t="s">
        <v>127</v>
      </c>
      <c r="I5" s="19" t="s">
        <v>58</v>
      </c>
      <c r="J5" s="19" t="s">
        <v>9</v>
      </c>
      <c r="K5" s="19" t="s">
        <v>56</v>
      </c>
      <c r="L5" s="20" t="s">
        <v>392</v>
      </c>
      <c r="M5" s="20" t="s">
        <v>58</v>
      </c>
      <c r="N5" s="20" t="s">
        <v>360</v>
      </c>
      <c r="O5" s="21" t="s">
        <v>703</v>
      </c>
      <c r="P5" s="21" t="s">
        <v>60</v>
      </c>
      <c r="Q5" s="21" t="s">
        <v>704</v>
      </c>
      <c r="R5" s="21" t="s">
        <v>705</v>
      </c>
      <c r="S5" s="21" t="s">
        <v>706</v>
      </c>
      <c r="T5" s="21" t="s">
        <v>707</v>
      </c>
      <c r="U5" s="21" t="s">
        <v>708</v>
      </c>
      <c r="V5" s="19" t="s">
        <v>61</v>
      </c>
      <c r="W5" s="19" t="s">
        <v>128</v>
      </c>
      <c r="X5" s="19" t="s">
        <v>709</v>
      </c>
      <c r="Y5" s="19" t="s">
        <v>130</v>
      </c>
      <c r="Z5" s="19" t="s">
        <v>129</v>
      </c>
      <c r="AA5" s="119" t="s">
        <v>710</v>
      </c>
      <c r="AB5" s="19" t="s">
        <v>711</v>
      </c>
      <c r="AC5" s="75" t="s">
        <v>380</v>
      </c>
      <c r="AD5" s="44" t="s">
        <v>361</v>
      </c>
      <c r="AE5" s="19" t="s">
        <v>62</v>
      </c>
    </row>
    <row r="6" spans="1:31" x14ac:dyDescent="0.2">
      <c r="A6" s="12">
        <v>1</v>
      </c>
      <c r="B6" s="29" t="s">
        <v>66</v>
      </c>
      <c r="C6" s="29" t="s">
        <v>64</v>
      </c>
      <c r="D6" s="29" t="s">
        <v>65</v>
      </c>
      <c r="E6" s="29">
        <v>25</v>
      </c>
      <c r="F6" s="25">
        <v>3.2152777777777774E-3</v>
      </c>
      <c r="G6" s="28">
        <f>((1/(F6/$F$3)*100)+(24-24)-50)/2</f>
        <v>19.276457883369332</v>
      </c>
      <c r="H6" s="25"/>
      <c r="I6" s="28"/>
      <c r="J6" s="25">
        <v>1.5740740740740741E-3</v>
      </c>
      <c r="K6" s="28">
        <f>((1/(J6/$K$3)*100)+((24-24)/2)-50)/2</f>
        <v>21.213235294117652</v>
      </c>
      <c r="L6" s="116">
        <v>3.2395833333333335E-3</v>
      </c>
      <c r="M6" s="28">
        <f>((1/(L6/$L$3)*100)+((24-K6)/2)-50)/2</f>
        <v>23.213661523022921</v>
      </c>
      <c r="N6" s="28">
        <f t="shared" ref="N6:N10" si="0">M6+K6+I6+G6</f>
        <v>63.703354700509905</v>
      </c>
      <c r="O6" s="30">
        <v>88</v>
      </c>
      <c r="P6" s="163" t="s">
        <v>1771</v>
      </c>
      <c r="Q6" s="163" t="s">
        <v>865</v>
      </c>
      <c r="R6" s="163" t="s">
        <v>866</v>
      </c>
      <c r="S6" s="30"/>
      <c r="T6" s="30"/>
      <c r="U6" s="30"/>
      <c r="V6" s="29"/>
      <c r="W6" s="29"/>
      <c r="X6" s="29"/>
      <c r="Y6" s="29"/>
      <c r="Z6" s="29"/>
      <c r="AA6" s="29"/>
      <c r="AB6" s="29"/>
      <c r="AC6" s="52">
        <f>V6+W6+X6+Y6+Z6+AA6+AB6</f>
        <v>0</v>
      </c>
      <c r="AD6" s="53">
        <f>(AC6/5000)*100</f>
        <v>0</v>
      </c>
      <c r="AE6" s="28">
        <f t="shared" ref="AE6:AE10" si="1">G6+I6+K6+M6+AD6</f>
        <v>63.703354700509905</v>
      </c>
    </row>
    <row r="7" spans="1:31" x14ac:dyDescent="0.2">
      <c r="A7" s="12">
        <v>2</v>
      </c>
      <c r="B7" s="29" t="s">
        <v>66</v>
      </c>
      <c r="C7" s="29" t="s">
        <v>93</v>
      </c>
      <c r="D7" s="29" t="s">
        <v>94</v>
      </c>
      <c r="E7" s="30">
        <v>26</v>
      </c>
      <c r="F7" s="25">
        <v>3.3391203703703708E-3</v>
      </c>
      <c r="G7" s="28">
        <f>((1/(F7/$F$3)*100)+(24-24)-50)/2</f>
        <v>17.634315424610044</v>
      </c>
      <c r="H7" s="116">
        <v>1.2395833333333335E-2</v>
      </c>
      <c r="I7" s="28">
        <f>((1/(H7/$H$3)*100)+(24-24)-50)/2</f>
        <v>17.670401493930896</v>
      </c>
      <c r="J7" s="25">
        <v>1.6053240740740741E-3</v>
      </c>
      <c r="K7" s="28">
        <f>((1/(J7/$K$3)*100)+((24-24)/2)-50)/2</f>
        <v>20.313626532083646</v>
      </c>
      <c r="L7" s="116">
        <v>3.3564814814814811E-3</v>
      </c>
      <c r="M7" s="28">
        <f>((1/(L7/$L$3)*100)+((24-E7)/2)-50)/2</f>
        <v>20.362068965517253</v>
      </c>
      <c r="N7" s="28">
        <f t="shared" si="0"/>
        <v>75.980412416141831</v>
      </c>
      <c r="O7" s="30">
        <v>117</v>
      </c>
      <c r="P7" s="163" t="s">
        <v>864</v>
      </c>
      <c r="Q7" s="30"/>
      <c r="R7" s="163" t="s">
        <v>1074</v>
      </c>
      <c r="S7" s="163" t="s">
        <v>868</v>
      </c>
      <c r="T7" s="30"/>
      <c r="U7" s="30"/>
      <c r="V7" s="51"/>
      <c r="W7" s="54"/>
      <c r="X7" s="161">
        <v>1200</v>
      </c>
      <c r="Y7" s="161">
        <v>1600</v>
      </c>
      <c r="Z7" s="54"/>
      <c r="AA7" s="177">
        <v>800</v>
      </c>
      <c r="AB7" s="159">
        <v>1000</v>
      </c>
      <c r="AC7" s="52">
        <f>X7+Y7+AA7+AB7</f>
        <v>4600</v>
      </c>
      <c r="AD7" s="53">
        <f t="shared" ref="AD7:AD10" si="2">(AC7/5000)*100</f>
        <v>92</v>
      </c>
      <c r="AE7" s="28">
        <f t="shared" si="1"/>
        <v>167.98041241614183</v>
      </c>
    </row>
    <row r="8" spans="1:31" x14ac:dyDescent="0.2">
      <c r="A8" s="12">
        <v>3</v>
      </c>
      <c r="B8" s="29" t="s">
        <v>71</v>
      </c>
      <c r="C8" s="29" t="s">
        <v>79</v>
      </c>
      <c r="D8" s="29" t="s">
        <v>80</v>
      </c>
      <c r="E8" s="30">
        <v>18</v>
      </c>
      <c r="F8" s="25">
        <v>3.4976851851851853E-3</v>
      </c>
      <c r="G8" s="28">
        <f>((1/(F8/$F$3)*100)+(24-E8)-50)/2</f>
        <v>18.701522170747836</v>
      </c>
      <c r="H8" s="25">
        <v>7.5208333333333334E-3</v>
      </c>
      <c r="I8" s="28">
        <f>((1/(H8/$G$3)*100)+(24-E8)-50)/2</f>
        <v>18.473991997537709</v>
      </c>
      <c r="J8" s="25">
        <v>1.5787037037037037E-3</v>
      </c>
      <c r="K8" s="28">
        <f>((1/(J8/$K$3)*100)+((24-E8)/2)-50)/2</f>
        <v>22.577712609970689</v>
      </c>
      <c r="L8" s="25">
        <v>3.2905092592592591E-3</v>
      </c>
      <c r="M8" s="28">
        <f>((1/(L8/$L$3)*100)+((24-E8)/2)-50)/2</f>
        <v>23.281568765388684</v>
      </c>
      <c r="N8" s="28">
        <f>M8+K8+I8+G8</f>
        <v>83.034795543644918</v>
      </c>
      <c r="O8" s="30">
        <v>233</v>
      </c>
      <c r="P8" s="163" t="s">
        <v>1568</v>
      </c>
      <c r="Q8" s="30"/>
      <c r="R8" s="30"/>
      <c r="S8" s="163" t="s">
        <v>867</v>
      </c>
      <c r="T8" s="30" t="s">
        <v>871</v>
      </c>
      <c r="U8" s="162" t="s">
        <v>1304</v>
      </c>
      <c r="V8" s="132">
        <v>740</v>
      </c>
      <c r="W8" s="132">
        <v>684.5</v>
      </c>
      <c r="X8" s="161">
        <v>949.74</v>
      </c>
      <c r="Y8" s="161">
        <v>1083.5</v>
      </c>
      <c r="Z8" s="161">
        <v>643.15</v>
      </c>
      <c r="AA8" s="54"/>
      <c r="AB8" s="54"/>
      <c r="AC8" s="52">
        <f>V8+W8+X8+Y8</f>
        <v>3457.74</v>
      </c>
      <c r="AD8" s="53">
        <f>(AC8/5000)*100</f>
        <v>69.154799999999994</v>
      </c>
      <c r="AE8" s="28">
        <f>G8+I8+K8+M8+AD8</f>
        <v>152.18959554364491</v>
      </c>
    </row>
    <row r="9" spans="1:31" x14ac:dyDescent="0.2">
      <c r="A9" s="12">
        <v>4</v>
      </c>
      <c r="B9" s="29" t="s">
        <v>66</v>
      </c>
      <c r="C9" s="29" t="s">
        <v>67</v>
      </c>
      <c r="D9" s="29" t="s">
        <v>68</v>
      </c>
      <c r="E9" s="30">
        <v>24</v>
      </c>
      <c r="F9" s="25">
        <v>3.3854166666666668E-3</v>
      </c>
      <c r="G9" s="28">
        <f>((1/(F9/$F$3)*100)+(24-E9)-50)/2</f>
        <v>17.051282051282044</v>
      </c>
      <c r="H9" s="25">
        <v>1.2083333333333333E-2</v>
      </c>
      <c r="I9" s="28">
        <f>((1/(H9/$H$3)*100)+(24-E9)-50)/2</f>
        <v>18.773946360153253</v>
      </c>
      <c r="J9" s="25">
        <v>1.6296296296296295E-3</v>
      </c>
      <c r="K9" s="28">
        <f>((1/(J9/$K$3)*100)+((24-E9)/2)-50)/2</f>
        <v>19.637784090909101</v>
      </c>
      <c r="L9" s="25"/>
      <c r="M9" s="28"/>
      <c r="N9" s="28">
        <f>M9+K9+I9+G9</f>
        <v>55.463012502344398</v>
      </c>
      <c r="O9" s="30">
        <v>156</v>
      </c>
      <c r="P9" s="30"/>
      <c r="Q9" s="30"/>
      <c r="R9" s="30"/>
      <c r="S9" s="163" t="s">
        <v>869</v>
      </c>
      <c r="T9" s="163" t="s">
        <v>1303</v>
      </c>
      <c r="U9" s="30"/>
      <c r="V9" s="132">
        <v>800</v>
      </c>
      <c r="W9" s="139">
        <v>740</v>
      </c>
      <c r="X9" s="161">
        <v>1026.75</v>
      </c>
      <c r="Y9" s="161">
        <v>1266.33</v>
      </c>
      <c r="Z9" s="161">
        <v>1200</v>
      </c>
      <c r="AA9" s="182">
        <v>740</v>
      </c>
      <c r="AB9" s="159">
        <v>925</v>
      </c>
      <c r="AC9" s="52">
        <f>X9+Y9+Z9+AB9</f>
        <v>4418.08</v>
      </c>
      <c r="AD9" s="53">
        <f>(AC9/5000)*100</f>
        <v>88.361599999999996</v>
      </c>
      <c r="AE9" s="28">
        <f>G9+I9+K9+M9+AD9</f>
        <v>143.82461250234439</v>
      </c>
    </row>
    <row r="10" spans="1:31" x14ac:dyDescent="0.2">
      <c r="A10" s="12">
        <v>5</v>
      </c>
      <c r="B10" s="29" t="s">
        <v>66</v>
      </c>
      <c r="C10" s="29" t="s">
        <v>69</v>
      </c>
      <c r="D10" s="29" t="s">
        <v>70</v>
      </c>
      <c r="E10" s="30">
        <v>23</v>
      </c>
      <c r="F10" s="25">
        <v>3.2870370370370367E-3</v>
      </c>
      <c r="G10" s="28">
        <f t="shared" ref="G10:G11" si="3">((1/(F10/$F$3)*100)+(24-E10)-50)/2</f>
        <v>18.809859154929576</v>
      </c>
      <c r="H10" s="116">
        <v>1.2488425925925925E-2</v>
      </c>
      <c r="I10" s="28">
        <f>((1/(H10/$H$3)*100)+(24-E10)-50)/2</f>
        <v>17.854031510658018</v>
      </c>
      <c r="J10" s="25">
        <v>1.5694444444444443E-3</v>
      </c>
      <c r="K10" s="28">
        <f t="shared" ref="K10:K11" si="4">((1/(J10/$K$3)*100)+((24-E10)/2)-50)/2</f>
        <v>21.599557522123902</v>
      </c>
      <c r="L10" s="25">
        <v>3.3912037037037036E-3</v>
      </c>
      <c r="M10" s="28">
        <f>((1/(L10/$L$3)*100)+((24-K10)/2)-50)/2</f>
        <v>20.992602087045825</v>
      </c>
      <c r="N10" s="28">
        <f t="shared" si="0"/>
        <v>79.256050274757314</v>
      </c>
      <c r="O10" s="30">
        <v>184</v>
      </c>
      <c r="P10" s="30"/>
      <c r="Q10" s="30"/>
      <c r="R10" s="30"/>
      <c r="S10" s="163" t="s">
        <v>870</v>
      </c>
      <c r="T10" s="30" t="s">
        <v>863</v>
      </c>
      <c r="U10" s="30"/>
      <c r="V10" s="29"/>
      <c r="W10" s="29"/>
      <c r="X10" s="29"/>
      <c r="Y10" s="161">
        <v>1171.3499999999999</v>
      </c>
      <c r="Z10" s="29"/>
      <c r="AA10" s="29"/>
      <c r="AB10" s="29"/>
      <c r="AC10" s="52">
        <f>V10+W10+X10+Y10+Z10+AA10+AB10</f>
        <v>1171.3499999999999</v>
      </c>
      <c r="AD10" s="53">
        <f t="shared" si="2"/>
        <v>23.427</v>
      </c>
      <c r="AE10" s="28">
        <f t="shared" si="1"/>
        <v>102.68305027475731</v>
      </c>
    </row>
    <row r="11" spans="1:31" x14ac:dyDescent="0.2">
      <c r="A11" s="12">
        <v>6</v>
      </c>
      <c r="B11" s="29"/>
      <c r="C11" s="29" t="s">
        <v>873</v>
      </c>
      <c r="D11" s="29" t="s">
        <v>874</v>
      </c>
      <c r="E11" s="30">
        <v>16</v>
      </c>
      <c r="F11" s="25">
        <v>3.5243055555555553E-3</v>
      </c>
      <c r="G11" s="28">
        <f t="shared" si="3"/>
        <v>19.39408866995074</v>
      </c>
      <c r="H11" s="25"/>
      <c r="I11" s="28"/>
      <c r="J11" s="25">
        <v>1.6833333333333333E-3</v>
      </c>
      <c r="K11" s="28">
        <f t="shared" si="4"/>
        <v>20.21369636963697</v>
      </c>
      <c r="L11" s="25"/>
      <c r="M11" s="28"/>
      <c r="N11" s="28"/>
      <c r="O11" s="30">
        <v>359</v>
      </c>
      <c r="P11" s="30"/>
      <c r="Q11" s="30"/>
      <c r="R11" s="30"/>
      <c r="S11" s="163" t="s">
        <v>875</v>
      </c>
      <c r="T11" s="30"/>
      <c r="U11" s="30"/>
      <c r="V11" s="4"/>
      <c r="W11" s="54"/>
      <c r="X11" s="54"/>
      <c r="Y11" s="161">
        <v>857.54</v>
      </c>
      <c r="Z11" s="159">
        <v>949.74</v>
      </c>
      <c r="AA11" s="177">
        <v>585.67999999999995</v>
      </c>
      <c r="AB11" s="29"/>
      <c r="AC11" s="52">
        <f>Y11+Z11+AA11</f>
        <v>2392.96</v>
      </c>
      <c r="AD11" s="53">
        <f t="shared" ref="AD11:AD26" si="5">(AC11/5000)*100</f>
        <v>47.859200000000001</v>
      </c>
      <c r="AE11" s="28"/>
    </row>
    <row r="12" spans="1:31" x14ac:dyDescent="0.2">
      <c r="A12" s="12">
        <v>7</v>
      </c>
      <c r="B12" s="29" t="s">
        <v>71</v>
      </c>
      <c r="C12" s="29" t="s">
        <v>81</v>
      </c>
      <c r="D12" s="29" t="s">
        <v>82</v>
      </c>
      <c r="E12" s="30">
        <v>21</v>
      </c>
      <c r="F12" s="25">
        <v>3.530092592592592E-3</v>
      </c>
      <c r="G12" s="28">
        <f t="shared" ref="G12:G20" si="6">((1/(F12/$F$3)*100)+(24-E12)-50)/2</f>
        <v>16.827868852459019</v>
      </c>
      <c r="H12" s="25">
        <v>7.6527777777777783E-3</v>
      </c>
      <c r="I12" s="28">
        <f>((1/(H12/$G$3)*100)+(24-E12)-50)/2</f>
        <v>16.276164549304298</v>
      </c>
      <c r="J12" s="25">
        <v>1.5023148148148148E-3</v>
      </c>
      <c r="K12" s="28">
        <f t="shared" ref="K12:K20" si="7">((1/(J12/$K$3)*100)+((24-E12)/2)-50)/2</f>
        <v>24.170647149460713</v>
      </c>
      <c r="L12" s="25">
        <v>3.2210648148148151E-3</v>
      </c>
      <c r="M12" s="28">
        <f t="shared" ref="M12:M18" si="8">((1/(L12/$L$3)*100)+((24-E12)/2)-50)/2</f>
        <v>23.54015450952209</v>
      </c>
      <c r="N12" s="28">
        <f t="shared" ref="N12:N20" si="9">M12+K12+I12+G12</f>
        <v>80.81483506074612</v>
      </c>
      <c r="O12" s="30">
        <v>268</v>
      </c>
      <c r="P12" s="30"/>
      <c r="Q12" s="30"/>
      <c r="R12" s="30"/>
      <c r="S12" s="30" t="s">
        <v>1069</v>
      </c>
      <c r="T12" s="30" t="s">
        <v>872</v>
      </c>
      <c r="U12" s="162" t="s">
        <v>1305</v>
      </c>
      <c r="V12" s="139">
        <v>633.16</v>
      </c>
      <c r="W12" s="139">
        <v>633.16</v>
      </c>
      <c r="X12" s="161">
        <v>751.68</v>
      </c>
      <c r="Y12" s="161">
        <v>1002.24</v>
      </c>
      <c r="Z12" s="159">
        <v>812.62</v>
      </c>
      <c r="AA12" s="182">
        <v>633.16</v>
      </c>
      <c r="AB12" s="159">
        <v>791.45</v>
      </c>
      <c r="AC12" s="52">
        <f>X12+Y12+Z12+AB12</f>
        <v>3357.99</v>
      </c>
      <c r="AD12" s="53">
        <f t="shared" si="5"/>
        <v>67.15979999999999</v>
      </c>
      <c r="AE12" s="28">
        <f t="shared" ref="AE12:AE22" si="10">G12+I12+K12+M12+AD12</f>
        <v>147.9746350607461</v>
      </c>
    </row>
    <row r="13" spans="1:31" x14ac:dyDescent="0.2">
      <c r="A13" s="12">
        <v>8</v>
      </c>
      <c r="B13" s="29" t="s">
        <v>71</v>
      </c>
      <c r="C13" s="29" t="s">
        <v>72</v>
      </c>
      <c r="D13" s="29" t="s">
        <v>73</v>
      </c>
      <c r="E13" s="30">
        <v>19</v>
      </c>
      <c r="F13" s="25">
        <v>3.483796296296296E-3</v>
      </c>
      <c r="G13" s="28">
        <f t="shared" si="6"/>
        <v>18.363787375415278</v>
      </c>
      <c r="H13" s="25">
        <v>1.3103009259259259E-2</v>
      </c>
      <c r="I13" s="28">
        <f>((1/(H13/$H$3)*100)+(24-E13)-50)/2</f>
        <v>17.867458705061388</v>
      </c>
      <c r="J13" s="25">
        <v>1.5763888888888891E-3</v>
      </c>
      <c r="K13" s="28">
        <f t="shared" si="7"/>
        <v>22.395374449339215</v>
      </c>
      <c r="L13" s="25">
        <v>3.4340277777777776E-3</v>
      </c>
      <c r="M13" s="28">
        <f t="shared" si="8"/>
        <v>21.076423997303685</v>
      </c>
      <c r="N13" s="28">
        <f t="shared" si="9"/>
        <v>79.703044527119573</v>
      </c>
      <c r="O13" s="30">
        <v>308</v>
      </c>
      <c r="P13" s="30"/>
      <c r="Q13" s="30"/>
      <c r="R13" s="30"/>
      <c r="S13" s="30" t="s">
        <v>243</v>
      </c>
      <c r="T13" s="30" t="s">
        <v>863</v>
      </c>
      <c r="U13" s="30" t="s">
        <v>1306</v>
      </c>
      <c r="V13" s="139">
        <v>541.75</v>
      </c>
      <c r="W13" s="139">
        <v>585.67999999999995</v>
      </c>
      <c r="X13" s="161">
        <v>878.51</v>
      </c>
      <c r="Y13" s="167">
        <v>179.94</v>
      </c>
      <c r="Z13" s="159">
        <v>751.68</v>
      </c>
      <c r="AA13" s="177">
        <v>684.5</v>
      </c>
      <c r="AB13" s="159">
        <v>855.63</v>
      </c>
      <c r="AC13" s="52">
        <f>X13+Z13+AA13+AB13</f>
        <v>3170.32</v>
      </c>
      <c r="AD13" s="53">
        <f t="shared" si="5"/>
        <v>63.406400000000005</v>
      </c>
      <c r="AE13" s="28">
        <f t="shared" si="10"/>
        <v>143.10944452711959</v>
      </c>
    </row>
    <row r="14" spans="1:31" x14ac:dyDescent="0.2">
      <c r="A14" s="12">
        <v>9</v>
      </c>
      <c r="B14" s="29" t="s">
        <v>74</v>
      </c>
      <c r="C14" s="29" t="s">
        <v>83</v>
      </c>
      <c r="D14" s="29" t="s">
        <v>84</v>
      </c>
      <c r="E14" s="30">
        <v>18</v>
      </c>
      <c r="F14" s="25">
        <v>3.4652777777777776E-3</v>
      </c>
      <c r="G14" s="28">
        <f t="shared" si="6"/>
        <v>19.082164328657313</v>
      </c>
      <c r="H14" s="25">
        <v>7.269675925925926E-3</v>
      </c>
      <c r="I14" s="28">
        <f>((1/(H14/$G$3)*100)+(24-E14)-50)/2</f>
        <v>19.872313325903527</v>
      </c>
      <c r="J14" s="25">
        <v>1.6145833333333333E-3</v>
      </c>
      <c r="K14" s="28">
        <f t="shared" si="7"/>
        <v>21.553763440860223</v>
      </c>
      <c r="L14" s="25">
        <v>3.3865740740740744E-3</v>
      </c>
      <c r="M14" s="28">
        <f t="shared" si="8"/>
        <v>21.954545454545453</v>
      </c>
      <c r="N14" s="28">
        <f t="shared" si="9"/>
        <v>82.462786549966523</v>
      </c>
      <c r="O14" s="30">
        <v>450</v>
      </c>
      <c r="P14" s="30"/>
      <c r="Q14" s="30"/>
      <c r="R14" s="30"/>
      <c r="S14" s="30" t="s">
        <v>1072</v>
      </c>
      <c r="T14" s="30"/>
      <c r="U14" s="30"/>
      <c r="V14" s="139">
        <v>339.35</v>
      </c>
      <c r="W14" s="132">
        <v>463.53</v>
      </c>
      <c r="X14" s="185">
        <v>344.71</v>
      </c>
      <c r="Y14" s="167">
        <v>732.09</v>
      </c>
      <c r="Z14" s="160">
        <v>372.66</v>
      </c>
      <c r="AA14" s="177">
        <v>501.12</v>
      </c>
      <c r="AB14" s="159">
        <v>626.4</v>
      </c>
      <c r="AC14" s="52">
        <f>W14+Y14+AA14+AB14</f>
        <v>2323.14</v>
      </c>
      <c r="AD14" s="53">
        <f t="shared" si="5"/>
        <v>46.462800000000001</v>
      </c>
      <c r="AE14" s="28">
        <f t="shared" si="10"/>
        <v>128.92558654996651</v>
      </c>
    </row>
    <row r="15" spans="1:31" x14ac:dyDescent="0.2">
      <c r="A15" s="12">
        <v>10</v>
      </c>
      <c r="B15" s="29" t="s">
        <v>74</v>
      </c>
      <c r="C15" s="29" t="s">
        <v>714</v>
      </c>
      <c r="D15" s="29" t="s">
        <v>715</v>
      </c>
      <c r="E15" s="30">
        <v>16</v>
      </c>
      <c r="F15" s="25">
        <v>3.3564814814814811E-3</v>
      </c>
      <c r="G15" s="28">
        <f t="shared" si="6"/>
        <v>21.41379310344827</v>
      </c>
      <c r="H15" s="25">
        <v>7.1874999999999994E-3</v>
      </c>
      <c r="I15" s="28">
        <f>((1/(H15/$G$3)*100)+(24-E15)-50)/2</f>
        <v>21.351046698872793</v>
      </c>
      <c r="J15" s="25">
        <v>1.6967592592592592E-3</v>
      </c>
      <c r="K15" s="28">
        <f t="shared" si="7"/>
        <v>19.871759890859487</v>
      </c>
      <c r="L15" s="25">
        <v>3.4710648148148144E-3</v>
      </c>
      <c r="M15" s="28">
        <f t="shared" si="8"/>
        <v>21.348116038679564</v>
      </c>
      <c r="N15" s="28">
        <f t="shared" si="9"/>
        <v>83.984715731860121</v>
      </c>
      <c r="O15" s="30"/>
      <c r="P15" s="30"/>
      <c r="Q15" s="30"/>
      <c r="R15" s="30"/>
      <c r="S15" s="30"/>
      <c r="T15" s="30"/>
      <c r="U15" s="30"/>
      <c r="V15" s="132">
        <v>684.5</v>
      </c>
      <c r="W15" s="132">
        <v>800</v>
      </c>
      <c r="X15" s="54"/>
      <c r="Y15" s="50"/>
      <c r="Z15" s="47"/>
      <c r="AA15" s="54"/>
      <c r="AB15" s="159">
        <v>677.19</v>
      </c>
      <c r="AC15" s="52">
        <f>V15+W15+X15+Y15+Z15+AA15+AB15</f>
        <v>2161.69</v>
      </c>
      <c r="AD15" s="53">
        <f t="shared" si="5"/>
        <v>43.233800000000002</v>
      </c>
      <c r="AE15" s="28">
        <f t="shared" si="10"/>
        <v>127.21851573186012</v>
      </c>
    </row>
    <row r="16" spans="1:31" x14ac:dyDescent="0.2">
      <c r="A16" s="12">
        <v>11</v>
      </c>
      <c r="B16" s="29" t="s">
        <v>71</v>
      </c>
      <c r="C16" s="29" t="s">
        <v>77</v>
      </c>
      <c r="D16" s="29" t="s">
        <v>78</v>
      </c>
      <c r="E16" s="30">
        <v>18</v>
      </c>
      <c r="F16" s="25">
        <v>3.7500000000000003E-3</v>
      </c>
      <c r="G16" s="28">
        <f t="shared" si="6"/>
        <v>15.962962962962955</v>
      </c>
      <c r="H16" s="25">
        <v>7.758101851851852E-3</v>
      </c>
      <c r="I16" s="28">
        <f>((1/(H16/$G$3)*100)+(24-E16)-50)/2</f>
        <v>17.236162912128911</v>
      </c>
      <c r="J16" s="25">
        <v>1.5810185185185187E-3</v>
      </c>
      <c r="K16" s="28">
        <f t="shared" si="7"/>
        <v>22.510248901903374</v>
      </c>
      <c r="L16" s="25">
        <v>3.3506944444444443E-3</v>
      </c>
      <c r="M16" s="28">
        <f t="shared" si="8"/>
        <v>22.441278065630399</v>
      </c>
      <c r="N16" s="28">
        <f t="shared" si="9"/>
        <v>78.150652842625647</v>
      </c>
      <c r="O16" s="30">
        <v>462</v>
      </c>
      <c r="P16" s="30"/>
      <c r="Q16" s="30"/>
      <c r="R16" s="30"/>
      <c r="S16" s="30" t="s">
        <v>1071</v>
      </c>
      <c r="T16" s="30"/>
      <c r="U16" s="30" t="s">
        <v>1298</v>
      </c>
      <c r="V16" s="132">
        <v>501.12</v>
      </c>
      <c r="W16" s="139">
        <v>428.77</v>
      </c>
      <c r="X16" s="161">
        <v>470.85</v>
      </c>
      <c r="Y16" s="167">
        <v>579.41999999999996</v>
      </c>
      <c r="Z16" s="159">
        <v>695.3</v>
      </c>
      <c r="AA16" s="54"/>
      <c r="AB16" s="159">
        <v>495.76</v>
      </c>
      <c r="AC16" s="52">
        <f>V16+Y16+Z16+AB16</f>
        <v>2271.6</v>
      </c>
      <c r="AD16" s="53">
        <f t="shared" si="5"/>
        <v>45.432000000000002</v>
      </c>
      <c r="AE16" s="28">
        <f t="shared" si="10"/>
        <v>123.58265284262565</v>
      </c>
    </row>
    <row r="17" spans="1:31" x14ac:dyDescent="0.2">
      <c r="A17" s="12">
        <v>12</v>
      </c>
      <c r="B17" s="29" t="s">
        <v>74</v>
      </c>
      <c r="C17" s="29" t="s">
        <v>91</v>
      </c>
      <c r="D17" s="29" t="s">
        <v>92</v>
      </c>
      <c r="E17" s="30">
        <v>22</v>
      </c>
      <c r="F17" s="25">
        <v>3.5243055555555553E-3</v>
      </c>
      <c r="G17" s="28">
        <f t="shared" si="6"/>
        <v>16.39408866995074</v>
      </c>
      <c r="H17" s="25">
        <v>1.2979166666666667E-2</v>
      </c>
      <c r="I17" s="28">
        <f>((1/(H17/$H$3)*100)+(24-E17)-50)/2</f>
        <v>16.752630640271079</v>
      </c>
      <c r="J17" s="25">
        <v>1.6539351851851854E-3</v>
      </c>
      <c r="K17" s="28">
        <f t="shared" si="7"/>
        <v>19.481805458362494</v>
      </c>
      <c r="L17" s="25">
        <v>3.4652777777777776E-3</v>
      </c>
      <c r="M17" s="28">
        <f t="shared" si="8"/>
        <v>19.922177688710754</v>
      </c>
      <c r="N17" s="28">
        <f t="shared" si="9"/>
        <v>72.550702457295074</v>
      </c>
      <c r="O17" s="30">
        <v>321</v>
      </c>
      <c r="P17" s="30"/>
      <c r="Q17" s="30"/>
      <c r="R17" s="30"/>
      <c r="S17" s="30" t="s">
        <v>1070</v>
      </c>
      <c r="T17" s="30"/>
      <c r="U17" s="30"/>
      <c r="V17" s="139">
        <v>463.53</v>
      </c>
      <c r="W17" s="132">
        <v>501.12</v>
      </c>
      <c r="X17" s="161">
        <v>594.91999999999996</v>
      </c>
      <c r="Y17" s="185">
        <v>496.87</v>
      </c>
      <c r="Z17" s="159">
        <v>509.03</v>
      </c>
      <c r="AA17" s="54"/>
      <c r="AB17" s="161">
        <v>732.09</v>
      </c>
      <c r="AC17" s="52">
        <f>W17+X17+Z17+AB17</f>
        <v>2337.16</v>
      </c>
      <c r="AD17" s="53">
        <f t="shared" si="5"/>
        <v>46.743199999999995</v>
      </c>
      <c r="AE17" s="28">
        <f t="shared" si="10"/>
        <v>119.29390245729508</v>
      </c>
    </row>
    <row r="18" spans="1:31" x14ac:dyDescent="0.2">
      <c r="A18" s="12">
        <v>13</v>
      </c>
      <c r="B18" s="29" t="s">
        <v>74</v>
      </c>
      <c r="C18" s="29" t="s">
        <v>132</v>
      </c>
      <c r="D18" s="29" t="s">
        <v>133</v>
      </c>
      <c r="E18" s="30">
        <v>17</v>
      </c>
      <c r="F18" s="25">
        <v>3.3819444444444444E-3</v>
      </c>
      <c r="G18" s="28">
        <f t="shared" si="6"/>
        <v>20.594455852156052</v>
      </c>
      <c r="H18" s="25">
        <v>7.5092592592592581E-3</v>
      </c>
      <c r="I18" s="28">
        <f>((1/(H18/$G$3)*100)+(24-E18)-50)/2</f>
        <v>19.036374845869311</v>
      </c>
      <c r="J18" s="25">
        <v>1.5752314814814815E-3</v>
      </c>
      <c r="K18" s="28">
        <f t="shared" si="7"/>
        <v>22.929279941219704</v>
      </c>
      <c r="L18" s="25">
        <v>3.4039351851851852E-3</v>
      </c>
      <c r="M18" s="28">
        <f t="shared" si="8"/>
        <v>21.97271336280177</v>
      </c>
      <c r="N18" s="28">
        <f t="shared" si="9"/>
        <v>84.532824002046837</v>
      </c>
      <c r="O18" s="30"/>
      <c r="P18" s="30"/>
      <c r="Q18" s="30"/>
      <c r="R18" s="30"/>
      <c r="S18" s="30" t="s">
        <v>1073</v>
      </c>
      <c r="T18" s="30"/>
      <c r="U18" s="30"/>
      <c r="V18" s="132">
        <v>396.61</v>
      </c>
      <c r="W18" s="149">
        <v>339.35</v>
      </c>
      <c r="X18" s="54"/>
      <c r="Y18" s="167">
        <v>458.58</v>
      </c>
      <c r="Z18" s="29"/>
      <c r="AA18" s="177">
        <v>428.77</v>
      </c>
      <c r="AB18" s="54"/>
      <c r="AC18" s="188">
        <f>V18+W18+Y18+AA18</f>
        <v>1623.31</v>
      </c>
      <c r="AD18" s="53">
        <f t="shared" si="5"/>
        <v>32.466200000000001</v>
      </c>
      <c r="AE18" s="28">
        <f t="shared" si="10"/>
        <v>116.99902400204684</v>
      </c>
    </row>
    <row r="19" spans="1:31" x14ac:dyDescent="0.2">
      <c r="A19" s="12">
        <v>14</v>
      </c>
      <c r="B19" s="29" t="s">
        <v>66</v>
      </c>
      <c r="C19" s="29" t="s">
        <v>75</v>
      </c>
      <c r="D19" s="29" t="s">
        <v>76</v>
      </c>
      <c r="E19" s="29">
        <v>23</v>
      </c>
      <c r="F19" s="116">
        <v>3.2777777777777775E-3</v>
      </c>
      <c r="G19" s="117">
        <f t="shared" si="6"/>
        <v>18.932203389830512</v>
      </c>
      <c r="H19" s="116">
        <v>7.0601851851851841E-3</v>
      </c>
      <c r="I19" s="117">
        <f>((1/(H19/$G$3)*100)+(24-E19)-50)/2</f>
        <v>18.61475409836067</v>
      </c>
      <c r="J19" s="116">
        <v>1.6145833333333333E-3</v>
      </c>
      <c r="K19" s="117">
        <f t="shared" si="7"/>
        <v>20.303763440860223</v>
      </c>
      <c r="L19" s="116">
        <v>3.4606481481481485E-3</v>
      </c>
      <c r="M19" s="117">
        <f>((1/(L19/$L$3)*100)+((24-K19)/2)-50)/2</f>
        <v>20.405664490955502</v>
      </c>
      <c r="N19" s="117">
        <f t="shared" si="9"/>
        <v>78.256385420006907</v>
      </c>
      <c r="O19" s="30">
        <v>502</v>
      </c>
      <c r="P19" s="30"/>
      <c r="Q19" s="30"/>
      <c r="R19" s="30"/>
      <c r="S19" s="30"/>
      <c r="T19" s="30"/>
      <c r="U19" s="30"/>
      <c r="V19" s="4"/>
      <c r="W19" s="4"/>
      <c r="X19" s="54"/>
      <c r="Y19" s="50"/>
      <c r="Z19" s="54"/>
      <c r="AA19" s="177">
        <v>541.75</v>
      </c>
      <c r="AB19" s="201"/>
      <c r="AC19" s="52">
        <f>AA19+AB19</f>
        <v>541.75</v>
      </c>
      <c r="AD19" s="53">
        <f t="shared" si="5"/>
        <v>10.835000000000001</v>
      </c>
      <c r="AE19" s="28">
        <f t="shared" si="10"/>
        <v>89.091385420006901</v>
      </c>
    </row>
    <row r="20" spans="1:31" x14ac:dyDescent="0.2">
      <c r="A20" s="12">
        <v>15</v>
      </c>
      <c r="B20" s="29" t="s">
        <v>74</v>
      </c>
      <c r="C20" s="29" t="s">
        <v>85</v>
      </c>
      <c r="D20" s="29" t="s">
        <v>86</v>
      </c>
      <c r="E20" s="30">
        <v>19</v>
      </c>
      <c r="F20" s="25">
        <v>3.7187500000000003E-3</v>
      </c>
      <c r="G20" s="28">
        <f t="shared" si="6"/>
        <v>15.781979458450039</v>
      </c>
      <c r="H20" s="25"/>
      <c r="I20" s="28"/>
      <c r="J20" s="25">
        <v>1.6504629629629632E-3</v>
      </c>
      <c r="K20" s="28">
        <f t="shared" si="7"/>
        <v>20.324333800841522</v>
      </c>
      <c r="L20" s="25">
        <v>3.3831018518518511E-3</v>
      </c>
      <c r="M20" s="28">
        <f>((1/(L20/$L$3)*100)+((24-E20)/2)-50)/2</f>
        <v>21.751197399931584</v>
      </c>
      <c r="N20" s="28">
        <f t="shared" si="9"/>
        <v>57.857510659223145</v>
      </c>
      <c r="O20" s="30">
        <v>421</v>
      </c>
      <c r="P20" s="30"/>
      <c r="Q20" s="30"/>
      <c r="R20" s="30"/>
      <c r="S20" s="30"/>
      <c r="T20" s="30" t="s">
        <v>151</v>
      </c>
      <c r="U20" s="30"/>
      <c r="V20" s="132">
        <v>585.67999999999995</v>
      </c>
      <c r="W20" s="132">
        <v>541.75</v>
      </c>
      <c r="X20" s="54"/>
      <c r="Y20" s="50"/>
      <c r="Z20" s="47"/>
      <c r="AA20" s="54"/>
      <c r="AB20" s="47"/>
      <c r="AC20" s="52">
        <f>V20+W20+X20+Y20+Z20+AA20+AB20</f>
        <v>1127.4299999999998</v>
      </c>
      <c r="AD20" s="53">
        <f t="shared" si="5"/>
        <v>22.548599999999997</v>
      </c>
      <c r="AE20" s="28">
        <f t="shared" si="10"/>
        <v>80.406110659223145</v>
      </c>
    </row>
    <row r="21" spans="1:31" x14ac:dyDescent="0.2">
      <c r="A21" s="12">
        <v>16</v>
      </c>
      <c r="B21" s="29" t="s">
        <v>74</v>
      </c>
      <c r="C21" s="29" t="s">
        <v>717</v>
      </c>
      <c r="D21" s="29" t="s">
        <v>718</v>
      </c>
      <c r="E21" s="30">
        <v>16</v>
      </c>
      <c r="F21" s="25"/>
      <c r="G21" s="28"/>
      <c r="H21" s="25">
        <v>7.5601851851851845E-3</v>
      </c>
      <c r="I21" s="28">
        <f>((1/(H21/$G$3)*100)+(24-E21)-50)/2</f>
        <v>19.263319044703017</v>
      </c>
      <c r="J21" s="25"/>
      <c r="K21" s="28"/>
      <c r="L21" s="25">
        <v>3.5462962962962961E-3</v>
      </c>
      <c r="M21" s="28"/>
      <c r="N21" s="28"/>
      <c r="O21" s="30"/>
      <c r="P21" s="30"/>
      <c r="Q21" s="30"/>
      <c r="R21" s="30"/>
      <c r="S21" s="30"/>
      <c r="T21" s="30"/>
      <c r="U21" s="30"/>
      <c r="V21" s="132">
        <v>366.87</v>
      </c>
      <c r="W21" s="132">
        <v>268.58</v>
      </c>
      <c r="X21" s="54"/>
      <c r="Y21" s="50"/>
      <c r="Z21" s="54"/>
      <c r="AA21" s="54"/>
      <c r="AB21" s="54"/>
      <c r="AC21" s="52">
        <f>V21+W21+X21+Y21+Z21+AA21+AB21</f>
        <v>635.45000000000005</v>
      </c>
      <c r="AD21" s="53">
        <f t="shared" si="5"/>
        <v>12.709000000000001</v>
      </c>
      <c r="AE21" s="28">
        <f t="shared" si="10"/>
        <v>31.972319044703021</v>
      </c>
    </row>
    <row r="22" spans="1:31" x14ac:dyDescent="0.2">
      <c r="A22" s="12">
        <v>17</v>
      </c>
      <c r="B22" s="29" t="s">
        <v>74</v>
      </c>
      <c r="C22" s="29" t="s">
        <v>719</v>
      </c>
      <c r="D22" s="29" t="s">
        <v>720</v>
      </c>
      <c r="E22" s="30">
        <v>16</v>
      </c>
      <c r="F22" s="25"/>
      <c r="G22" s="28"/>
      <c r="H22" s="25">
        <v>8.0902777777777778E-3</v>
      </c>
      <c r="I22" s="28"/>
      <c r="J22" s="25"/>
      <c r="K22" s="28"/>
      <c r="L22" s="25">
        <v>3.7662037037037035E-3</v>
      </c>
      <c r="M22" s="28">
        <f>((1/(L22/$L$3)*100)+((24-E22)/2)-50)/2</f>
        <v>17.872771972956365</v>
      </c>
      <c r="N22" s="28"/>
      <c r="O22" s="30"/>
      <c r="P22" s="30"/>
      <c r="Q22" s="30"/>
      <c r="R22" s="30"/>
      <c r="S22" s="30"/>
      <c r="T22" s="30"/>
      <c r="U22" s="30"/>
      <c r="V22" s="132"/>
      <c r="W22" s="132">
        <v>248.44</v>
      </c>
      <c r="X22" s="54"/>
      <c r="Y22" s="50"/>
      <c r="Z22" s="54"/>
      <c r="AA22" s="54"/>
      <c r="AB22" s="54"/>
      <c r="AC22" s="52">
        <f>V22+W22+X22+Y22+Z22+AA22+AB22</f>
        <v>248.44</v>
      </c>
      <c r="AD22" s="53">
        <f t="shared" si="5"/>
        <v>4.9687999999999999</v>
      </c>
      <c r="AE22" s="28">
        <f t="shared" si="10"/>
        <v>22.841571972956366</v>
      </c>
    </row>
    <row r="23" spans="1:31" x14ac:dyDescent="0.2">
      <c r="A23" s="12">
        <v>18</v>
      </c>
      <c r="B23" s="29" t="s">
        <v>74</v>
      </c>
      <c r="C23" s="29" t="s">
        <v>141</v>
      </c>
      <c r="D23" s="29" t="s">
        <v>142</v>
      </c>
      <c r="E23" s="30">
        <v>17</v>
      </c>
      <c r="F23" s="25"/>
      <c r="G23" s="28"/>
      <c r="H23" s="25">
        <v>7.6273148148148151E-3</v>
      </c>
      <c r="I23" s="28">
        <f>((1/(H23/$G$3)*100)+(24-E23)-50)/2</f>
        <v>18.408952959028838</v>
      </c>
      <c r="J23" s="25"/>
      <c r="K23" s="28"/>
      <c r="L23" s="25">
        <v>3.7766203703703707E-3</v>
      </c>
      <c r="M23" s="28">
        <f>((1/(L23/$L$3)*100)+((24-E23)/2)-50)/2</f>
        <v>17.510036775973028</v>
      </c>
      <c r="N23" s="28">
        <f>M23+K23+I23+G23</f>
        <v>35.918989735001865</v>
      </c>
      <c r="O23" s="30"/>
      <c r="P23" s="30"/>
      <c r="Q23" s="30"/>
      <c r="R23" s="30"/>
      <c r="S23" s="30"/>
      <c r="T23" s="30"/>
      <c r="U23" s="30"/>
      <c r="V23" s="132">
        <v>313.89999999999998</v>
      </c>
      <c r="W23" s="132">
        <v>290.36</v>
      </c>
      <c r="X23" s="50"/>
      <c r="Y23" s="29"/>
      <c r="Z23" s="29"/>
      <c r="AA23" s="177">
        <v>396.61</v>
      </c>
      <c r="AB23" s="159">
        <v>535.96</v>
      </c>
      <c r="AC23" s="52">
        <f>V23+W23+AA23+AB23</f>
        <v>1536.83</v>
      </c>
      <c r="AD23" s="53">
        <f t="shared" si="5"/>
        <v>30.736599999999996</v>
      </c>
      <c r="AE23" s="28"/>
    </row>
    <row r="24" spans="1:31" x14ac:dyDescent="0.2">
      <c r="A24" s="12">
        <v>19</v>
      </c>
      <c r="B24" s="29" t="s">
        <v>74</v>
      </c>
      <c r="C24" s="29" t="s">
        <v>716</v>
      </c>
      <c r="D24" s="29" t="s">
        <v>528</v>
      </c>
      <c r="E24" s="30">
        <v>16</v>
      </c>
      <c r="F24" s="25">
        <v>3.5208333333333337E-3</v>
      </c>
      <c r="G24" s="28">
        <f>((1/(F24/$F$3)*100)+(24-E24)-50)/2</f>
        <v>19.433925049309657</v>
      </c>
      <c r="H24" s="25"/>
      <c r="I24" s="28"/>
      <c r="J24" s="25"/>
      <c r="K24" s="28"/>
      <c r="L24" s="25">
        <v>3.4849537037037037E-3</v>
      </c>
      <c r="M24" s="28">
        <f>((1/(L24/$L$3)*100)+((24-E24)/2)-50)/2</f>
        <v>21.171371637329784</v>
      </c>
      <c r="N24" s="28"/>
      <c r="O24" s="30"/>
      <c r="P24" s="30"/>
      <c r="Q24" s="30"/>
      <c r="R24" s="30"/>
      <c r="S24" s="30"/>
      <c r="T24" s="30"/>
      <c r="U24" s="30"/>
      <c r="V24" s="132"/>
      <c r="W24" s="54"/>
      <c r="X24" s="54"/>
      <c r="Y24" s="50"/>
      <c r="Z24" s="47"/>
      <c r="AA24" s="177">
        <v>463.53</v>
      </c>
      <c r="AB24" s="161">
        <v>579.41999999999996</v>
      </c>
      <c r="AC24" s="52">
        <f>AA24+AB24</f>
        <v>1042.9499999999998</v>
      </c>
      <c r="AD24" s="53">
        <f t="shared" si="5"/>
        <v>20.858999999999998</v>
      </c>
      <c r="AE24" s="28"/>
    </row>
    <row r="25" spans="1:31" x14ac:dyDescent="0.2">
      <c r="A25" s="12">
        <v>20</v>
      </c>
      <c r="B25" s="29" t="s">
        <v>74</v>
      </c>
      <c r="C25" s="29" t="s">
        <v>1673</v>
      </c>
      <c r="D25" s="29" t="s">
        <v>718</v>
      </c>
      <c r="E25" s="29">
        <v>17</v>
      </c>
      <c r="F25" s="116"/>
      <c r="G25" s="117"/>
      <c r="H25" s="116"/>
      <c r="I25" s="28"/>
      <c r="J25" s="116"/>
      <c r="K25" s="117"/>
      <c r="L25" s="25">
        <v>3.7604166666666667E-3</v>
      </c>
      <c r="M25" s="28"/>
      <c r="N25" s="28"/>
      <c r="O25" s="30"/>
      <c r="P25" s="30"/>
      <c r="Q25" s="30"/>
      <c r="R25" s="30"/>
      <c r="S25" s="30"/>
      <c r="T25" s="30"/>
      <c r="U25" s="30"/>
      <c r="V25" s="4"/>
      <c r="W25" s="4"/>
      <c r="X25" s="54"/>
      <c r="Y25" s="50"/>
      <c r="Z25" s="47"/>
      <c r="AA25" s="186">
        <v>366.87</v>
      </c>
      <c r="AB25" s="54"/>
      <c r="AC25" s="52">
        <f>AA25+AB25</f>
        <v>366.87</v>
      </c>
      <c r="AD25" s="53">
        <f t="shared" si="5"/>
        <v>7.3373999999999997</v>
      </c>
      <c r="AE25" s="28"/>
    </row>
    <row r="26" spans="1:31" x14ac:dyDescent="0.2">
      <c r="A26" s="12">
        <v>21</v>
      </c>
      <c r="B26" s="29" t="s">
        <v>74</v>
      </c>
      <c r="C26" s="29" t="s">
        <v>88</v>
      </c>
      <c r="D26" s="29" t="s">
        <v>89</v>
      </c>
      <c r="E26" s="30">
        <v>18</v>
      </c>
      <c r="F26" s="25">
        <v>3.7268518518518514E-3</v>
      </c>
      <c r="G26" s="28">
        <f>((1/(F26/$F$3)*100)+(24-E26)-50)/2</f>
        <v>16.198757763975159</v>
      </c>
      <c r="H26" s="116">
        <v>1.3629629629629629E-2</v>
      </c>
      <c r="I26" s="28">
        <f>((1/(H26/$H$3)*100)+(24-E26)-50)/2</f>
        <v>16.807744565217391</v>
      </c>
      <c r="J26" s="116">
        <v>1.6157407407407407E-3</v>
      </c>
      <c r="K26" s="117">
        <f>((1/(J26/$K$3)*100)+((24-E26)/2)-50)/2</f>
        <v>21.521489971346718</v>
      </c>
      <c r="L26" s="116">
        <v>3.4166666666666668E-3</v>
      </c>
      <c r="M26" s="117">
        <f>((1/(L26/$L$3)*100)+((24-E26)/2)-50)/2</f>
        <v>21.554200542005425</v>
      </c>
      <c r="N26" s="28">
        <f>M26+K26+I26+G26</f>
        <v>76.082192842544686</v>
      </c>
      <c r="O26" s="30"/>
      <c r="P26" s="30"/>
      <c r="Q26" s="30"/>
      <c r="R26" s="30"/>
      <c r="S26" s="30"/>
      <c r="T26" s="30"/>
      <c r="U26" s="30"/>
      <c r="V26" s="4"/>
      <c r="W26" s="54"/>
      <c r="X26" s="54"/>
      <c r="Y26" s="50"/>
      <c r="Z26" s="161">
        <v>233.43</v>
      </c>
      <c r="AA26" s="54"/>
      <c r="AB26" s="29"/>
      <c r="AC26" s="52">
        <f>Z26+AA26+AB26</f>
        <v>233.43</v>
      </c>
      <c r="AD26" s="53">
        <f t="shared" si="5"/>
        <v>4.6685999999999996</v>
      </c>
      <c r="AE26" s="28"/>
    </row>
    <row r="27" spans="1:31" x14ac:dyDescent="0.2">
      <c r="C27" s="26" t="s">
        <v>1772</v>
      </c>
    </row>
    <row r="28" spans="1:31" x14ac:dyDescent="0.2">
      <c r="C28" s="7" t="s">
        <v>1773</v>
      </c>
    </row>
  </sheetData>
  <autoFilter ref="B5:AE5" xr:uid="{00000000-0009-0000-0000-000000000000}">
    <sortState ref="B6:AE29">
      <sortCondition descending="1" ref="AC5:AC29"/>
    </sortState>
  </autoFilter>
  <sortState ref="A12:AE26">
    <sortCondition descending="1" ref="AE12"/>
  </sortState>
  <mergeCells count="5">
    <mergeCell ref="F1:I1"/>
    <mergeCell ref="K1:M1"/>
    <mergeCell ref="W1:X1"/>
    <mergeCell ref="F4:I4"/>
    <mergeCell ref="K4:M4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6"/>
  <sheetViews>
    <sheetView topLeftCell="A9" zoomScaleNormal="100" zoomScalePageLayoutView="80" workbookViewId="0">
      <selection activeCell="B27" sqref="B27"/>
    </sheetView>
  </sheetViews>
  <sheetFormatPr baseColWidth="10" defaultRowHeight="15" x14ac:dyDescent="0.2"/>
  <cols>
    <col min="1" max="1" width="10.83203125" style="7"/>
    <col min="2" max="2" width="16.33203125" style="7" customWidth="1"/>
    <col min="3" max="3" width="17.5" style="7" customWidth="1"/>
    <col min="4" max="4" width="11.83203125" style="7" customWidth="1"/>
    <col min="5" max="5" width="13.5" style="7" customWidth="1"/>
    <col min="6" max="8" width="10.83203125" style="7" customWidth="1"/>
    <col min="9" max="9" width="10.6640625" style="7" customWidth="1"/>
    <col min="10" max="10" width="10.1640625" style="27" customWidth="1"/>
    <col min="11" max="11" width="12.6640625" style="27" customWidth="1"/>
    <col min="12" max="15" width="10.83203125" style="7" customWidth="1"/>
    <col min="16" max="16" width="15.5" style="7" customWidth="1"/>
    <col min="17" max="17" width="10.83203125" style="7" customWidth="1"/>
    <col min="18" max="18" width="15.1640625" style="7" customWidth="1"/>
    <col min="19" max="20" width="10.83203125" style="7" customWidth="1"/>
    <col min="21" max="21" width="15" style="7" customWidth="1"/>
    <col min="22" max="26" width="10.83203125" style="7" customWidth="1"/>
    <col min="27" max="27" width="9" style="7" customWidth="1"/>
    <col min="28" max="29" width="10.83203125" style="7" customWidth="1"/>
    <col min="30" max="30" width="16.1640625" style="7" customWidth="1"/>
    <col min="31" max="32" width="10.83203125" style="7" customWidth="1"/>
    <col min="33" max="16384" width="10.83203125" style="7"/>
  </cols>
  <sheetData>
    <row r="1" spans="1:31" x14ac:dyDescent="0.2">
      <c r="E1" s="39"/>
      <c r="F1" s="216" t="s">
        <v>50</v>
      </c>
      <c r="G1" s="217"/>
      <c r="H1" s="217"/>
      <c r="I1" s="218"/>
      <c r="J1" s="40"/>
      <c r="K1" s="219" t="s">
        <v>51</v>
      </c>
      <c r="L1" s="220"/>
      <c r="M1" s="221"/>
      <c r="N1" s="69"/>
      <c r="O1" s="69"/>
      <c r="P1" s="69"/>
      <c r="Q1" s="69"/>
      <c r="R1" s="69"/>
      <c r="S1" s="69"/>
      <c r="T1" s="8"/>
      <c r="AA1" s="9"/>
    </row>
    <row r="2" spans="1:31" ht="16" customHeight="1" x14ac:dyDescent="0.2">
      <c r="E2" s="10"/>
      <c r="F2" s="41">
        <v>1500</v>
      </c>
      <c r="G2" s="42">
        <v>3000</v>
      </c>
      <c r="H2" s="42">
        <v>5000</v>
      </c>
      <c r="I2" s="43"/>
      <c r="J2" s="43"/>
      <c r="K2" s="42">
        <v>200</v>
      </c>
      <c r="L2" s="42">
        <v>400</v>
      </c>
      <c r="M2" s="42">
        <v>800</v>
      </c>
      <c r="N2" s="70"/>
      <c r="O2" s="70"/>
      <c r="P2" s="70"/>
      <c r="Q2" s="70"/>
      <c r="R2" s="70"/>
      <c r="S2" s="70"/>
      <c r="T2" s="8"/>
      <c r="AA2" s="13"/>
    </row>
    <row r="3" spans="1:31" ht="16" customHeight="1" x14ac:dyDescent="0.2">
      <c r="C3" s="8"/>
      <c r="D3" s="8"/>
      <c r="E3" s="14"/>
      <c r="F3" s="14">
        <v>2.5578703703703705E-3</v>
      </c>
      <c r="G3" s="14">
        <v>5.4629629629629637E-3</v>
      </c>
      <c r="H3" s="14">
        <v>9.5023148148148159E-3</v>
      </c>
      <c r="I3" s="12"/>
      <c r="K3" s="14">
        <v>1.3634259259259259E-3</v>
      </c>
      <c r="L3" s="14">
        <v>2.9166666666666668E-3</v>
      </c>
      <c r="M3" s="14">
        <v>6.0879629629629643E-3</v>
      </c>
      <c r="N3" s="16"/>
      <c r="O3" s="16"/>
      <c r="P3" s="16"/>
      <c r="Q3" s="16"/>
      <c r="R3" s="16"/>
      <c r="S3" s="16"/>
      <c r="T3" s="15"/>
      <c r="U3" s="16"/>
      <c r="V3" s="16"/>
      <c r="W3" s="8"/>
      <c r="X3" s="8"/>
      <c r="AA3" s="17"/>
    </row>
    <row r="4" spans="1:31" ht="16" customHeight="1" x14ac:dyDescent="0.2">
      <c r="C4" s="18"/>
      <c r="D4" s="18"/>
      <c r="E4" s="16"/>
      <c r="F4" s="210" t="s">
        <v>52</v>
      </c>
      <c r="G4" s="211"/>
      <c r="H4" s="212"/>
      <c r="I4" s="213" t="s">
        <v>53</v>
      </c>
      <c r="J4" s="214"/>
      <c r="K4" s="215"/>
      <c r="U4" s="19"/>
      <c r="V4" s="19"/>
      <c r="W4" s="19"/>
      <c r="X4" s="19"/>
      <c r="Y4" s="19"/>
      <c r="Z4" s="19"/>
    </row>
    <row r="5" spans="1:31" ht="16" customHeight="1" x14ac:dyDescent="0.2">
      <c r="A5" s="226" t="s">
        <v>13</v>
      </c>
      <c r="B5" s="19" t="s">
        <v>712</v>
      </c>
      <c r="C5" s="59" t="s">
        <v>54</v>
      </c>
      <c r="D5" s="59" t="s">
        <v>55</v>
      </c>
      <c r="E5" s="59" t="s">
        <v>721</v>
      </c>
      <c r="F5" s="59">
        <v>1500</v>
      </c>
      <c r="G5" s="20" t="s">
        <v>57</v>
      </c>
      <c r="H5" s="59" t="s">
        <v>127</v>
      </c>
      <c r="I5" s="59" t="s">
        <v>58</v>
      </c>
      <c r="J5" s="59" t="s">
        <v>9</v>
      </c>
      <c r="K5" s="59" t="s">
        <v>56</v>
      </c>
      <c r="L5" s="20" t="s">
        <v>392</v>
      </c>
      <c r="M5" s="20" t="s">
        <v>58</v>
      </c>
      <c r="N5" s="20" t="s">
        <v>360</v>
      </c>
      <c r="O5" s="21" t="s">
        <v>703</v>
      </c>
      <c r="P5" s="21" t="s">
        <v>60</v>
      </c>
      <c r="Q5" s="21" t="s">
        <v>704</v>
      </c>
      <c r="R5" s="21" t="s">
        <v>705</v>
      </c>
      <c r="S5" s="21" t="s">
        <v>706</v>
      </c>
      <c r="T5" s="21" t="s">
        <v>707</v>
      </c>
      <c r="U5" s="21" t="s">
        <v>708</v>
      </c>
      <c r="V5" s="119" t="s">
        <v>61</v>
      </c>
      <c r="W5" s="119" t="s">
        <v>128</v>
      </c>
      <c r="X5" s="119" t="s">
        <v>709</v>
      </c>
      <c r="Y5" s="119" t="s">
        <v>130</v>
      </c>
      <c r="Z5" s="119" t="s">
        <v>129</v>
      </c>
      <c r="AA5" s="119" t="s">
        <v>710</v>
      </c>
      <c r="AB5" s="119" t="s">
        <v>711</v>
      </c>
      <c r="AC5" s="12" t="s">
        <v>62</v>
      </c>
      <c r="AD5" s="59" t="s">
        <v>359</v>
      </c>
      <c r="AE5" s="59" t="s">
        <v>62</v>
      </c>
    </row>
    <row r="6" spans="1:31" ht="16" customHeight="1" x14ac:dyDescent="0.2">
      <c r="A6" s="12">
        <v>1</v>
      </c>
      <c r="B6" s="29" t="s">
        <v>63</v>
      </c>
      <c r="C6" s="22" t="s">
        <v>96</v>
      </c>
      <c r="D6" s="22" t="s">
        <v>97</v>
      </c>
      <c r="E6" s="23">
        <v>25</v>
      </c>
      <c r="F6" s="25">
        <v>2.8946759259259255E-3</v>
      </c>
      <c r="G6" s="28">
        <f t="shared" ref="G6:G12" si="0">((1/(F6/$F$3)*100)+(24-E6)-50)/2</f>
        <v>18.682327069172338</v>
      </c>
      <c r="H6" s="116">
        <v>5.8969907407407408E-3</v>
      </c>
      <c r="I6" s="117">
        <f>((1/(H6/$G$3)*100)+(24-E6)-50)/2</f>
        <v>20.819921491658491</v>
      </c>
      <c r="J6" s="25">
        <v>1.3530092592592593E-3</v>
      </c>
      <c r="K6" s="28">
        <f t="shared" ref="K6:K14" si="1">((1/(J6/$K$3)*100)+((24-E6)/2)-50)/2</f>
        <v>25.134944396920439</v>
      </c>
      <c r="L6" s="25">
        <v>6.0416666666666665E-3</v>
      </c>
      <c r="M6" s="28">
        <f>((1/(L6/$M$3)*100)+((24-E6)/2)-50)/2</f>
        <v>25.133141762452119</v>
      </c>
      <c r="N6" s="28">
        <f t="shared" ref="N6:N16" si="2">+K6+I6+G6+M6</f>
        <v>89.77033472020338</v>
      </c>
      <c r="O6" s="194">
        <v>95</v>
      </c>
      <c r="P6" s="166" t="s">
        <v>1768</v>
      </c>
      <c r="Q6" s="166" t="s">
        <v>1301</v>
      </c>
      <c r="R6" s="28"/>
      <c r="S6" s="28"/>
      <c r="T6" s="30"/>
      <c r="U6" s="30"/>
      <c r="V6" s="30"/>
      <c r="W6" s="46"/>
      <c r="X6" s="120"/>
      <c r="Y6" s="50"/>
      <c r="Z6" s="29"/>
      <c r="AA6" s="29"/>
      <c r="AB6" s="29"/>
      <c r="AC6" s="52">
        <f>V6+W6+X6+Y6+Z6+AA6+AB6</f>
        <v>0</v>
      </c>
      <c r="AD6" s="53">
        <f>(AC6/5000)*100</f>
        <v>0</v>
      </c>
      <c r="AE6" s="28">
        <f t="shared" ref="AE6:AE14" si="3">G6+I6+K6+M6+AD6</f>
        <v>89.77033472020338</v>
      </c>
    </row>
    <row r="7" spans="1:31" ht="16" customHeight="1" x14ac:dyDescent="0.2">
      <c r="A7" s="12">
        <v>2</v>
      </c>
      <c r="B7" s="29" t="s">
        <v>66</v>
      </c>
      <c r="C7" s="22" t="s">
        <v>102</v>
      </c>
      <c r="D7" s="22" t="s">
        <v>103</v>
      </c>
      <c r="E7" s="23">
        <v>24</v>
      </c>
      <c r="F7" s="116">
        <v>2.7337962962962962E-3</v>
      </c>
      <c r="G7" s="28">
        <f>((1/(F7/$F$3)*100)+(24-E7)-50)/2</f>
        <v>21.782387806943269</v>
      </c>
      <c r="H7" s="25">
        <v>1.0601851851851854E-2</v>
      </c>
      <c r="I7" s="28">
        <f>((1/(H7/$H$3)*100)+(24-E7)-50)/2</f>
        <v>19.814410480349345</v>
      </c>
      <c r="J7" s="25">
        <v>1.4479166666666666E-3</v>
      </c>
      <c r="K7" s="28">
        <f>((1/(J7/$K$3)*100)+((24-E7)/2)-50)/2</f>
        <v>22.082334132693845</v>
      </c>
      <c r="L7" s="25">
        <v>3.0682870370370365E-3</v>
      </c>
      <c r="M7" s="28">
        <f>((1/(L7/$L$3)*100)+((24-E7)/2)-50)/2</f>
        <v>22.529234251225958</v>
      </c>
      <c r="N7" s="28">
        <f>+K7+I7+G7+M7</f>
        <v>86.208366671212417</v>
      </c>
      <c r="O7" s="194">
        <v>120</v>
      </c>
      <c r="P7" s="28"/>
      <c r="Q7" s="28"/>
      <c r="R7" s="166" t="s">
        <v>1278</v>
      </c>
      <c r="S7" s="166" t="s">
        <v>1281</v>
      </c>
      <c r="T7" s="163" t="s">
        <v>1299</v>
      </c>
      <c r="U7" s="30"/>
      <c r="V7" s="139">
        <v>684.5</v>
      </c>
      <c r="W7" s="55">
        <v>800</v>
      </c>
      <c r="X7" s="161">
        <v>1026.75</v>
      </c>
      <c r="Y7" s="161">
        <v>1600</v>
      </c>
      <c r="Z7" s="161">
        <v>949.74</v>
      </c>
      <c r="AA7" s="182">
        <v>800</v>
      </c>
      <c r="AB7" s="29"/>
      <c r="AC7" s="52">
        <f>W7+X7+Y7+Z7</f>
        <v>4376.49</v>
      </c>
      <c r="AD7" s="53">
        <f>(AC7/5000)*100</f>
        <v>87.529799999999994</v>
      </c>
      <c r="AE7" s="28">
        <f>G7+I7+K7+M7+AD7</f>
        <v>173.73816667121241</v>
      </c>
    </row>
    <row r="8" spans="1:31" ht="16" customHeight="1" x14ac:dyDescent="0.2">
      <c r="A8" s="12">
        <v>3</v>
      </c>
      <c r="B8" s="29" t="s">
        <v>63</v>
      </c>
      <c r="C8" s="22" t="s">
        <v>98</v>
      </c>
      <c r="D8" s="22" t="s">
        <v>99</v>
      </c>
      <c r="E8" s="23">
        <v>22</v>
      </c>
      <c r="F8" s="116">
        <v>2.716435185185185E-3</v>
      </c>
      <c r="G8" s="28">
        <f t="shared" si="0"/>
        <v>23.08138048572647</v>
      </c>
      <c r="H8" s="116"/>
      <c r="I8" s="117"/>
      <c r="J8" s="25">
        <v>1.4062499999999997E-3</v>
      </c>
      <c r="K8" s="28">
        <f t="shared" si="1"/>
        <v>23.977366255144041</v>
      </c>
      <c r="L8" s="116"/>
      <c r="M8" s="117"/>
      <c r="N8" s="28">
        <f t="shared" si="2"/>
        <v>47.058746740870511</v>
      </c>
      <c r="O8" s="194">
        <v>82</v>
      </c>
      <c r="P8" s="166" t="s">
        <v>1567</v>
      </c>
      <c r="Q8" s="28"/>
      <c r="R8" s="166" t="s">
        <v>1300</v>
      </c>
      <c r="S8" s="166" t="s">
        <v>1280</v>
      </c>
      <c r="T8" s="30"/>
      <c r="U8" s="30"/>
      <c r="V8" s="132">
        <v>800</v>
      </c>
      <c r="W8" s="132"/>
      <c r="X8" s="161">
        <v>1200</v>
      </c>
      <c r="Y8" s="161">
        <v>1369</v>
      </c>
      <c r="Z8" s="161">
        <v>1200</v>
      </c>
      <c r="AA8" s="29"/>
      <c r="AB8" s="29"/>
      <c r="AC8" s="52">
        <f>V8+X8+Y8+Z8</f>
        <v>4569</v>
      </c>
      <c r="AD8" s="53">
        <f t="shared" ref="AD8:AD34" si="4">(AC8/5000)*100</f>
        <v>91.38</v>
      </c>
      <c r="AE8" s="28">
        <f t="shared" si="3"/>
        <v>138.4387467408705</v>
      </c>
    </row>
    <row r="9" spans="1:31" ht="16" customHeight="1" x14ac:dyDescent="0.2">
      <c r="A9" s="12">
        <v>4</v>
      </c>
      <c r="B9" s="29" t="s">
        <v>63</v>
      </c>
      <c r="C9" s="22" t="s">
        <v>100</v>
      </c>
      <c r="D9" s="22" t="s">
        <v>101</v>
      </c>
      <c r="E9" s="23">
        <v>19</v>
      </c>
      <c r="F9" s="116">
        <v>3.0138888888888889E-3</v>
      </c>
      <c r="G9" s="28">
        <f t="shared" si="0"/>
        <v>19.934715821812595</v>
      </c>
      <c r="H9" s="116"/>
      <c r="I9" s="117"/>
      <c r="J9" s="25">
        <v>1.4837962962962964E-3</v>
      </c>
      <c r="K9" s="28">
        <f>((1/(J9/$K$3)*100)+((24-E9)/2)-50)/2</f>
        <v>22.193837753510138</v>
      </c>
      <c r="L9" s="25">
        <v>3.1539351851851854E-3</v>
      </c>
      <c r="M9" s="28">
        <f>((1/(L9/$L$3)*100)+((24-E9)/2)-50)/2</f>
        <v>22.488532110091747</v>
      </c>
      <c r="N9" s="28">
        <f t="shared" si="2"/>
        <v>64.61708568541448</v>
      </c>
      <c r="O9" s="194">
        <v>314</v>
      </c>
      <c r="P9" s="166" t="s">
        <v>1769</v>
      </c>
      <c r="Q9" s="28"/>
      <c r="R9" s="28"/>
      <c r="S9" s="28"/>
      <c r="T9" s="30" t="s">
        <v>1295</v>
      </c>
      <c r="U9" s="30" t="s">
        <v>1296</v>
      </c>
      <c r="V9" s="30"/>
      <c r="W9" s="55"/>
      <c r="X9" s="58"/>
      <c r="Y9" s="151"/>
      <c r="Z9" s="54"/>
      <c r="AA9" s="50"/>
      <c r="AB9" s="29"/>
      <c r="AC9" s="52">
        <f>V9+W9+X9+Y9+Z9+AA9+AB9</f>
        <v>0</v>
      </c>
      <c r="AD9" s="53">
        <f t="shared" si="4"/>
        <v>0</v>
      </c>
      <c r="AE9" s="28">
        <f>G9+I9+K9+M9+AD9</f>
        <v>64.61708568541448</v>
      </c>
    </row>
    <row r="10" spans="1:31" ht="16" customHeight="1" x14ac:dyDescent="0.2">
      <c r="A10" s="12">
        <v>5</v>
      </c>
      <c r="B10" s="29" t="s">
        <v>71</v>
      </c>
      <c r="C10" s="22" t="s">
        <v>106</v>
      </c>
      <c r="D10" s="22" t="s">
        <v>107</v>
      </c>
      <c r="E10" s="23">
        <v>19</v>
      </c>
      <c r="F10" s="25">
        <v>2.8784722222222219E-3</v>
      </c>
      <c r="G10" s="28">
        <f t="shared" si="0"/>
        <v>21.931041415359878</v>
      </c>
      <c r="H10" s="116"/>
      <c r="I10" s="117"/>
      <c r="J10" s="25">
        <v>1.4328703703703706E-3</v>
      </c>
      <c r="K10" s="28">
        <f>((1/(J10/$K$3)*100)+((24-E10)/2)-50)/2</f>
        <v>23.82673667205168</v>
      </c>
      <c r="L10" s="25">
        <v>2.9768518518518521E-3</v>
      </c>
      <c r="M10" s="28">
        <f>((1/(L10/$L$3)*100)+((24-E10)/2)-50)/2</f>
        <v>25.239113530326598</v>
      </c>
      <c r="N10" s="28">
        <f t="shared" si="2"/>
        <v>70.996891617738157</v>
      </c>
      <c r="O10" s="194">
        <v>360</v>
      </c>
      <c r="P10" s="166" t="s">
        <v>1770</v>
      </c>
      <c r="Q10" s="28"/>
      <c r="R10" s="28"/>
      <c r="S10" s="166" t="s">
        <v>1284</v>
      </c>
      <c r="T10" s="30"/>
      <c r="U10" s="30" t="s">
        <v>1282</v>
      </c>
      <c r="V10" s="132">
        <v>585.67999999999995</v>
      </c>
      <c r="W10" s="132">
        <v>684.5</v>
      </c>
      <c r="X10" s="161">
        <v>751.68</v>
      </c>
      <c r="Y10" s="167">
        <v>925</v>
      </c>
      <c r="Z10" s="54"/>
      <c r="AA10" s="50"/>
      <c r="AB10" s="54"/>
      <c r="AC10" s="52">
        <f>V10+W10+X10+Y10</f>
        <v>2946.8599999999997</v>
      </c>
      <c r="AD10" s="53">
        <f t="shared" si="4"/>
        <v>58.93719999999999</v>
      </c>
      <c r="AE10" s="28">
        <f>G10+I10+K10+M10+AD10</f>
        <v>129.93409161773815</v>
      </c>
    </row>
    <row r="11" spans="1:31" ht="16" customHeight="1" x14ac:dyDescent="0.2">
      <c r="A11" s="12">
        <v>6</v>
      </c>
      <c r="B11" s="22" t="s">
        <v>74</v>
      </c>
      <c r="C11" s="22" t="s">
        <v>104</v>
      </c>
      <c r="D11" s="22" t="s">
        <v>134</v>
      </c>
      <c r="E11" s="23">
        <v>17</v>
      </c>
      <c r="F11" s="25">
        <v>3.0347222222222221E-3</v>
      </c>
      <c r="G11" s="28">
        <f t="shared" si="0"/>
        <v>20.643401983218922</v>
      </c>
      <c r="H11" s="25">
        <v>1.0983796296296297E-2</v>
      </c>
      <c r="I11" s="28">
        <f>((1/(H11/$H$3)*100)+(24-E11)-50)/2</f>
        <v>21.756059009483671</v>
      </c>
      <c r="J11" s="25">
        <v>1.4664351851851852E-3</v>
      </c>
      <c r="K11" s="28">
        <f t="shared" si="1"/>
        <v>23.237766377269139</v>
      </c>
      <c r="L11" s="25">
        <v>3.1168981481481482E-3</v>
      </c>
      <c r="M11" s="28">
        <f t="shared" ref="M11:M14" si="5">((1/(L11/$L$3)*100)+((24-E11)/2)-50)/2</f>
        <v>23.5379688080208</v>
      </c>
      <c r="N11" s="28">
        <f t="shared" si="2"/>
        <v>89.175196177992518</v>
      </c>
      <c r="O11" s="194">
        <v>611</v>
      </c>
      <c r="P11" s="28"/>
      <c r="Q11" s="172"/>
      <c r="R11" s="28"/>
      <c r="S11" s="166" t="s">
        <v>1285</v>
      </c>
      <c r="T11" s="30"/>
      <c r="U11" s="30" t="s">
        <v>1302</v>
      </c>
      <c r="V11" s="139">
        <v>428.77</v>
      </c>
      <c r="W11" s="139">
        <v>585.67999999999995</v>
      </c>
      <c r="X11" s="56"/>
      <c r="Y11" s="167">
        <v>855.63</v>
      </c>
      <c r="Z11" s="161">
        <v>643.15</v>
      </c>
      <c r="AA11" s="177">
        <v>585.67999999999995</v>
      </c>
      <c r="AB11" s="159">
        <v>732.09</v>
      </c>
      <c r="AC11" s="52">
        <f>Y11+Z11+AA11+AB11</f>
        <v>2816.55</v>
      </c>
      <c r="AD11" s="53">
        <f t="shared" si="4"/>
        <v>56.33100000000001</v>
      </c>
      <c r="AE11" s="28">
        <f t="shared" si="3"/>
        <v>145.50619617799254</v>
      </c>
    </row>
    <row r="12" spans="1:31" ht="16" customHeight="1" x14ac:dyDescent="0.2">
      <c r="A12" s="12">
        <v>7</v>
      </c>
      <c r="B12" s="22" t="s">
        <v>74</v>
      </c>
      <c r="C12" s="22" t="s">
        <v>123</v>
      </c>
      <c r="D12" s="22" t="s">
        <v>124</v>
      </c>
      <c r="E12" s="23">
        <v>18</v>
      </c>
      <c r="F12" s="25">
        <v>2.9629629629629628E-3</v>
      </c>
      <c r="G12" s="28">
        <f t="shared" si="0"/>
        <v>21.164062500000007</v>
      </c>
      <c r="H12" s="116">
        <v>6.6516203703703702E-3</v>
      </c>
      <c r="I12" s="117">
        <f>((1/(H12/$G$3)*100)+(24-E12)-50)/2</f>
        <v>19.064903427875421</v>
      </c>
      <c r="J12" s="25">
        <v>1.4525462962962964E-3</v>
      </c>
      <c r="K12" s="28">
        <f t="shared" si="1"/>
        <v>23.432270916334659</v>
      </c>
      <c r="L12" s="24">
        <v>3.1516203703703702E-3</v>
      </c>
      <c r="M12" s="28">
        <f t="shared" si="5"/>
        <v>22.772493573264782</v>
      </c>
      <c r="N12" s="28">
        <f t="shared" si="2"/>
        <v>86.433730417474862</v>
      </c>
      <c r="O12" s="194"/>
      <c r="P12" s="28"/>
      <c r="Q12" s="28"/>
      <c r="R12" s="28"/>
      <c r="S12" s="166" t="s">
        <v>1285</v>
      </c>
      <c r="T12" s="23"/>
      <c r="U12" s="22"/>
      <c r="V12" s="139">
        <v>366.87</v>
      </c>
      <c r="W12" s="132">
        <v>541.75</v>
      </c>
      <c r="X12" s="185">
        <v>372.66</v>
      </c>
      <c r="Y12" s="167">
        <v>855.63</v>
      </c>
      <c r="Z12" s="150"/>
      <c r="AA12" s="177">
        <v>541.75</v>
      </c>
      <c r="AB12" s="159">
        <v>579.41999999999996</v>
      </c>
      <c r="AC12" s="52">
        <f>W12+Y12+AA12+AB12</f>
        <v>2518.5500000000002</v>
      </c>
      <c r="AD12" s="53">
        <f t="shared" si="4"/>
        <v>50.371000000000002</v>
      </c>
      <c r="AE12" s="28">
        <f t="shared" si="3"/>
        <v>136.80473041747487</v>
      </c>
    </row>
    <row r="13" spans="1:31" ht="16" customHeight="1" x14ac:dyDescent="0.2">
      <c r="A13" s="12">
        <v>8</v>
      </c>
      <c r="B13" s="29" t="s">
        <v>66</v>
      </c>
      <c r="C13" s="22" t="s">
        <v>108</v>
      </c>
      <c r="D13" s="22" t="s">
        <v>109</v>
      </c>
      <c r="E13" s="23">
        <v>23</v>
      </c>
      <c r="F13" s="25">
        <v>2.9456018518518516E-3</v>
      </c>
      <c r="G13" s="28">
        <f t="shared" ref="G13:G14" si="6">((1/(F13/$F$3)*100)+(24-E13)-50)/2</f>
        <v>18.918467583497055</v>
      </c>
      <c r="H13" s="25">
        <v>6.230324074074073E-3</v>
      </c>
      <c r="I13" s="28">
        <f>((1/(H13/$G$3)*100)+(24-E13)-50)/2</f>
        <v>19.34172394575517</v>
      </c>
      <c r="J13" s="116">
        <v>1.5104166666666666E-3</v>
      </c>
      <c r="K13" s="117">
        <f t="shared" si="1"/>
        <v>20.384099616858236</v>
      </c>
      <c r="L13" s="25">
        <v>3.1261574074074074E-3</v>
      </c>
      <c r="M13" s="28">
        <f t="shared" si="5"/>
        <v>21.89938911514254</v>
      </c>
      <c r="N13" s="28">
        <f t="shared" si="2"/>
        <v>80.543680261253002</v>
      </c>
      <c r="O13" s="194">
        <v>254</v>
      </c>
      <c r="P13" s="28"/>
      <c r="Q13" s="28"/>
      <c r="R13" s="28"/>
      <c r="S13" s="28" t="s">
        <v>1286</v>
      </c>
      <c r="T13" s="163" t="s">
        <v>1279</v>
      </c>
      <c r="U13" s="30" t="s">
        <v>1298</v>
      </c>
      <c r="V13" s="132">
        <v>501.12</v>
      </c>
      <c r="W13" s="139">
        <v>366.87</v>
      </c>
      <c r="X13" s="161">
        <v>878.51</v>
      </c>
      <c r="Y13" s="161">
        <v>857.54</v>
      </c>
      <c r="Z13" s="161">
        <v>751.68</v>
      </c>
      <c r="AA13" s="50"/>
      <c r="AB13" s="54"/>
      <c r="AC13" s="52">
        <f>V13+X13+Y13+Z13</f>
        <v>2988.85</v>
      </c>
      <c r="AD13" s="53">
        <f t="shared" si="4"/>
        <v>59.777000000000001</v>
      </c>
      <c r="AE13" s="28">
        <f t="shared" si="3"/>
        <v>140.32068026125302</v>
      </c>
    </row>
    <row r="14" spans="1:31" ht="16" customHeight="1" x14ac:dyDescent="0.2">
      <c r="A14" s="12">
        <v>9</v>
      </c>
      <c r="B14" s="29" t="s">
        <v>66</v>
      </c>
      <c r="C14" s="22" t="s">
        <v>116</v>
      </c>
      <c r="D14" s="22" t="s">
        <v>117</v>
      </c>
      <c r="E14" s="23">
        <v>24</v>
      </c>
      <c r="F14" s="25">
        <v>2.9166666666666668E-3</v>
      </c>
      <c r="G14" s="28">
        <f t="shared" si="6"/>
        <v>18.849206349206348</v>
      </c>
      <c r="H14" s="116">
        <v>1.0612268518518519E-2</v>
      </c>
      <c r="I14" s="117">
        <f>((1/(H14/$H$3)*100)+(24-E14)-50)/2</f>
        <v>19.770422074381067</v>
      </c>
      <c r="J14" s="25">
        <v>1.4618055555555556E-3</v>
      </c>
      <c r="K14" s="28">
        <f t="shared" si="1"/>
        <v>21.634996041171817</v>
      </c>
      <c r="L14" s="25">
        <v>3.1076388888888885E-3</v>
      </c>
      <c r="M14" s="28">
        <f t="shared" si="5"/>
        <v>21.927374301675989</v>
      </c>
      <c r="N14" s="28">
        <f t="shared" si="2"/>
        <v>82.181998766435214</v>
      </c>
      <c r="O14" s="194">
        <v>255</v>
      </c>
      <c r="P14" s="28"/>
      <c r="Q14" s="12"/>
      <c r="R14" s="28"/>
      <c r="S14" s="28" t="s">
        <v>1287</v>
      </c>
      <c r="T14" s="30" t="s">
        <v>862</v>
      </c>
      <c r="U14" s="166" t="s">
        <v>1283</v>
      </c>
      <c r="V14" s="132">
        <v>740</v>
      </c>
      <c r="W14" s="191">
        <v>740</v>
      </c>
      <c r="X14" s="161">
        <v>812.62</v>
      </c>
      <c r="Y14" s="161">
        <v>793.22</v>
      </c>
      <c r="Z14" s="185">
        <v>550.29999999999995</v>
      </c>
      <c r="AA14" s="50"/>
      <c r="AB14" s="161">
        <v>925</v>
      </c>
      <c r="AC14" s="52">
        <f>W14+X14+Y14+AB14</f>
        <v>3270.84</v>
      </c>
      <c r="AD14" s="53">
        <f t="shared" si="4"/>
        <v>65.416800000000009</v>
      </c>
      <c r="AE14" s="28">
        <f t="shared" si="3"/>
        <v>147.59879876643521</v>
      </c>
    </row>
    <row r="15" spans="1:31" ht="16" customHeight="1" x14ac:dyDescent="0.2">
      <c r="A15" s="12">
        <v>10</v>
      </c>
      <c r="B15" s="198" t="s">
        <v>66</v>
      </c>
      <c r="C15" s="199" t="s">
        <v>110</v>
      </c>
      <c r="D15" s="199" t="s">
        <v>111</v>
      </c>
      <c r="E15" s="200">
        <v>20</v>
      </c>
      <c r="F15" s="116">
        <v>2.8645833333333336E-3</v>
      </c>
      <c r="G15" s="117">
        <f>((1/(F15/$F$3)*100)+(24-E15)-50)/2</f>
        <v>21.646464646464644</v>
      </c>
      <c r="H15" s="116">
        <v>1.0832175925925926E-2</v>
      </c>
      <c r="I15" s="117">
        <f>((1/(H15/$H$3)*100)+(24-E15)-50)/2</f>
        <v>20.861523667058449</v>
      </c>
      <c r="J15" s="116">
        <v>1.4328703703703706E-3</v>
      </c>
      <c r="K15" s="117">
        <f>((1/(J15/$K$3)*100)+((24-E15)/2)-50)/2</f>
        <v>23.57673667205168</v>
      </c>
      <c r="L15" s="116">
        <v>3.0312500000000005E-3</v>
      </c>
      <c r="M15" s="117">
        <f>((1/(L15/$L$3)*100)+((24-E15)/2)-50)/2</f>
        <v>24.109965635738824</v>
      </c>
      <c r="N15" s="28">
        <f t="shared" si="2"/>
        <v>90.194690621313612</v>
      </c>
      <c r="O15" s="194">
        <v>579</v>
      </c>
      <c r="P15" s="28"/>
      <c r="Q15" s="28"/>
      <c r="R15" s="28"/>
      <c r="S15" s="28" t="s">
        <v>243</v>
      </c>
      <c r="T15" s="30"/>
      <c r="U15" s="30"/>
      <c r="V15" s="132">
        <v>633.16</v>
      </c>
      <c r="W15" s="132">
        <v>633.16</v>
      </c>
      <c r="X15" s="58"/>
      <c r="Y15" s="151"/>
      <c r="Z15" s="54"/>
      <c r="AA15" s="121"/>
      <c r="AB15" s="47"/>
      <c r="AC15" s="52">
        <f>V15+W15+X15+Y15+Z15+AA15+AB15</f>
        <v>1266.32</v>
      </c>
      <c r="AD15" s="53">
        <f>(AC15/5000)*100</f>
        <v>25.3264</v>
      </c>
      <c r="AE15" s="28">
        <f t="shared" ref="AE15:AE16" si="7">G15+I15+K15+M15+AD15</f>
        <v>115.52109062131362</v>
      </c>
    </row>
    <row r="16" spans="1:31" ht="16" customHeight="1" x14ac:dyDescent="0.2">
      <c r="A16" s="12">
        <v>11</v>
      </c>
      <c r="B16" s="29" t="s">
        <v>71</v>
      </c>
      <c r="C16" s="22" t="s">
        <v>104</v>
      </c>
      <c r="D16" s="22" t="s">
        <v>105</v>
      </c>
      <c r="E16" s="23">
        <v>20</v>
      </c>
      <c r="F16" s="25">
        <v>3.0208333333333333E-3</v>
      </c>
      <c r="G16" s="28">
        <f>((1/(F16/$F$3)*100)+(24-E16)-50)/2</f>
        <v>19.337164750957854</v>
      </c>
      <c r="H16" s="25">
        <v>1.1122685185185185E-2</v>
      </c>
      <c r="I16" s="28">
        <f>((1/(H16/$H$3)*100)+(24-E16)-50)/2</f>
        <v>19.715920915712807</v>
      </c>
      <c r="J16" s="25">
        <v>1.451388888888889E-3</v>
      </c>
      <c r="K16" s="28">
        <f>((1/(J16/$K$3)*100)+((24-E16)/2)-50)/2</f>
        <v>22.969696969696962</v>
      </c>
      <c r="L16" s="25">
        <v>3.1412037037037038E-3</v>
      </c>
      <c r="M16" s="28">
        <f>((1/(L16/$L$3)*100)+((24-E16)/2)-50)/2</f>
        <v>22.425939572586586</v>
      </c>
      <c r="N16" s="28">
        <f t="shared" si="2"/>
        <v>84.448722208954209</v>
      </c>
      <c r="O16" s="194">
        <v>528</v>
      </c>
      <c r="P16" s="28"/>
      <c r="Q16" s="28"/>
      <c r="R16" s="28"/>
      <c r="S16" s="28" t="s">
        <v>1288</v>
      </c>
      <c r="T16" s="30"/>
      <c r="U16" s="30"/>
      <c r="V16" s="132">
        <v>463.53</v>
      </c>
      <c r="W16" s="132">
        <v>396.61</v>
      </c>
      <c r="X16" s="161">
        <v>643.15</v>
      </c>
      <c r="Y16" s="161">
        <v>537.16</v>
      </c>
      <c r="Z16" s="54"/>
      <c r="AA16" s="177">
        <v>684.5</v>
      </c>
      <c r="AB16" s="161">
        <v>677.19</v>
      </c>
      <c r="AC16" s="52">
        <f>X16+Y16+AA16+AB16</f>
        <v>2542</v>
      </c>
      <c r="AD16" s="53">
        <f>(AC16/5000)*100</f>
        <v>50.839999999999996</v>
      </c>
      <c r="AE16" s="28">
        <f t="shared" si="7"/>
        <v>135.2887222089542</v>
      </c>
    </row>
    <row r="17" spans="1:31" ht="16" customHeight="1" x14ac:dyDescent="0.2">
      <c r="A17" s="12">
        <v>12</v>
      </c>
      <c r="B17" s="29" t="s">
        <v>71</v>
      </c>
      <c r="C17" s="22" t="s">
        <v>87</v>
      </c>
      <c r="D17" s="22" t="s">
        <v>95</v>
      </c>
      <c r="E17" s="23">
        <v>22</v>
      </c>
      <c r="F17" s="25">
        <v>2.8935185185185188E-3</v>
      </c>
      <c r="G17" s="28">
        <f>((1/(F17/$F$3)*100)+(24-E17)-50)/2</f>
        <v>20.200000000000003</v>
      </c>
      <c r="H17" s="25">
        <v>6.175925925925925E-3</v>
      </c>
      <c r="I17" s="28">
        <f>((1/(H17/$G$3)*100)+(24-E17)-50)/2</f>
        <v>20.227886056971528</v>
      </c>
      <c r="J17" s="25">
        <v>1.451388888888889E-3</v>
      </c>
      <c r="K17" s="28">
        <f>((1/(J17/$K$3)*100)+((24-E17)/2)-50)/2</f>
        <v>22.469696969696962</v>
      </c>
      <c r="L17" s="25">
        <v>3.2407407407407406E-3</v>
      </c>
      <c r="M17" s="28">
        <f>((1/(L17/$L$3)*100)+((24-E17)/2)-50)/2</f>
        <v>20.500000000000007</v>
      </c>
      <c r="N17" s="28">
        <f>+K17+I17+G17+M17</f>
        <v>83.397583026668499</v>
      </c>
      <c r="O17" s="194">
        <v>552</v>
      </c>
      <c r="P17" s="28"/>
      <c r="Q17" s="28"/>
      <c r="R17" s="28"/>
      <c r="S17" s="28" t="s">
        <v>1289</v>
      </c>
      <c r="T17" s="30"/>
      <c r="U17" s="30"/>
      <c r="V17" s="139">
        <v>396.61</v>
      </c>
      <c r="W17" s="132">
        <v>463.53</v>
      </c>
      <c r="X17" s="185">
        <v>402.87</v>
      </c>
      <c r="Y17" s="161">
        <v>580.71</v>
      </c>
      <c r="Z17" s="185">
        <v>402.87</v>
      </c>
      <c r="AA17" s="177">
        <v>633.16</v>
      </c>
      <c r="AB17" s="161">
        <v>791.45</v>
      </c>
      <c r="AC17" s="52">
        <f>Y17+AA17+AB17+W17</f>
        <v>2468.85</v>
      </c>
      <c r="AD17" s="53">
        <f>(AC17/5000)*100</f>
        <v>49.376999999999995</v>
      </c>
      <c r="AE17" s="28">
        <f>G17+I17+K17+M17+AD17</f>
        <v>132.77458302666849</v>
      </c>
    </row>
    <row r="18" spans="1:31" ht="16" customHeight="1" x14ac:dyDescent="0.2">
      <c r="A18" s="12">
        <v>13</v>
      </c>
      <c r="B18" s="22" t="s">
        <v>74</v>
      </c>
      <c r="C18" s="22" t="s">
        <v>104</v>
      </c>
      <c r="D18" s="22" t="s">
        <v>112</v>
      </c>
      <c r="E18" s="23">
        <v>19</v>
      </c>
      <c r="F18" s="25">
        <v>3.0543981481481481E-3</v>
      </c>
      <c r="G18" s="28">
        <f>((1/(F18/$F$3)*100)+(24-E18)-50)/2</f>
        <v>19.371921182266007</v>
      </c>
      <c r="H18" s="25">
        <v>1.1418981481481483E-2</v>
      </c>
      <c r="I18" s="28">
        <f>((1/(H18/$H$3)*100)+(24-E18)-50)/2</f>
        <v>19.107541050070949</v>
      </c>
      <c r="J18" s="25">
        <v>1.5069444444444444E-3</v>
      </c>
      <c r="K18" s="28">
        <f>((1/(J18/$K$3)*100)+((24-E18)/2)-50)/2</f>
        <v>21.488095238095234</v>
      </c>
      <c r="L18" s="25">
        <v>3.2314814814814814E-3</v>
      </c>
      <c r="M18" s="28">
        <f>((1/(L18/$L$3)*100)+((24-E18)/2)-50)/2</f>
        <v>21.378939828080235</v>
      </c>
      <c r="N18" s="28">
        <f>+K18+I18+G18+M18</f>
        <v>81.346497298512418</v>
      </c>
      <c r="O18" s="194"/>
      <c r="P18" s="28"/>
      <c r="Q18" s="28"/>
      <c r="R18" s="28"/>
      <c r="S18" s="28" t="s">
        <v>1292</v>
      </c>
      <c r="T18" s="30"/>
      <c r="U18" s="30"/>
      <c r="V18" s="139">
        <v>313.89999999999998</v>
      </c>
      <c r="W18" s="139">
        <v>290.36</v>
      </c>
      <c r="X18" s="185">
        <v>199.73</v>
      </c>
      <c r="Y18" s="161">
        <v>362.95</v>
      </c>
      <c r="Z18" s="161">
        <v>372.66</v>
      </c>
      <c r="AA18" s="177">
        <v>463.53</v>
      </c>
      <c r="AB18" s="161">
        <v>626.4</v>
      </c>
      <c r="AC18" s="52">
        <f>Y18+Z18+AA18+AB18</f>
        <v>1825.54</v>
      </c>
      <c r="AD18" s="53">
        <f>(AC18/5000)*100</f>
        <v>36.510799999999996</v>
      </c>
      <c r="AE18" s="28">
        <f>G18+I18+K18+M18+AD18</f>
        <v>117.85729729851241</v>
      </c>
    </row>
    <row r="19" spans="1:31" ht="16" customHeight="1" x14ac:dyDescent="0.2">
      <c r="A19" s="12">
        <v>14</v>
      </c>
      <c r="B19" s="29" t="s">
        <v>71</v>
      </c>
      <c r="C19" s="22" t="s">
        <v>90</v>
      </c>
      <c r="D19" s="22" t="s">
        <v>124</v>
      </c>
      <c r="E19" s="204">
        <v>24</v>
      </c>
      <c r="F19" s="25">
        <v>3.0162037037037037E-3</v>
      </c>
      <c r="G19" s="28">
        <f>((1/(F19/$F$3)*100)+(24-E19)-50)/2</f>
        <v>17.402148887183422</v>
      </c>
      <c r="H19" s="116">
        <v>6.238425925925925E-3</v>
      </c>
      <c r="I19" s="117"/>
      <c r="J19" s="25">
        <v>1.5601851851851851E-3</v>
      </c>
      <c r="K19" s="28">
        <f>((1/(J19/$K$3)*100)+((24-E19)/2)-50)/2</f>
        <v>18.694362017804153</v>
      </c>
      <c r="L19" s="24">
        <v>3.3611111111111112E-3</v>
      </c>
      <c r="M19" s="28">
        <f>((1/(L19/$L$3)*100)+((24-E19)/2)-50)/2</f>
        <v>18.388429752066124</v>
      </c>
      <c r="N19" s="28">
        <f>+K19+I19+G19+M19</f>
        <v>54.484940657053698</v>
      </c>
      <c r="O19" s="194">
        <v>473</v>
      </c>
      <c r="P19" s="28"/>
      <c r="Q19" s="28"/>
      <c r="R19" s="28"/>
      <c r="S19" s="28" t="s">
        <v>1290</v>
      </c>
      <c r="T19" s="23"/>
      <c r="U19" s="22"/>
      <c r="V19" s="132">
        <v>541.75</v>
      </c>
      <c r="W19" s="55"/>
      <c r="X19" s="161">
        <v>509.03</v>
      </c>
      <c r="Y19" s="185">
        <v>425.14</v>
      </c>
      <c r="Z19" s="185">
        <v>184.75</v>
      </c>
      <c r="AA19" s="177">
        <v>740</v>
      </c>
      <c r="AB19" s="161">
        <v>855.63</v>
      </c>
      <c r="AC19" s="52">
        <f>V19+X19+AA19+AB19</f>
        <v>2646.41</v>
      </c>
      <c r="AD19" s="53">
        <f>(AC19/5000)*100</f>
        <v>52.92819999999999</v>
      </c>
      <c r="AE19" s="28">
        <f>G19+I19+K19+M19+AD19</f>
        <v>107.41314065705369</v>
      </c>
    </row>
    <row r="20" spans="1:31" ht="16" customHeight="1" x14ac:dyDescent="0.2">
      <c r="A20" s="12">
        <v>15</v>
      </c>
      <c r="B20" s="22" t="s">
        <v>74</v>
      </c>
      <c r="C20" s="22" t="s">
        <v>725</v>
      </c>
      <c r="D20" s="22" t="s">
        <v>592</v>
      </c>
      <c r="E20" s="23">
        <v>17</v>
      </c>
      <c r="F20" s="25">
        <v>2.9861111111111113E-3</v>
      </c>
      <c r="G20" s="28">
        <f>((1/(F20/$F$3)*100)+(24-E20)-50)/2</f>
        <v>21.329457364341081</v>
      </c>
      <c r="H20" s="25">
        <v>1.1296296296296296E-2</v>
      </c>
      <c r="I20" s="28">
        <f>((1/(H20/$H$3)*100)+(24-E20)-50)/2</f>
        <v>20.559426229508205</v>
      </c>
      <c r="J20" s="25">
        <v>1.4756944444444444E-3</v>
      </c>
      <c r="K20" s="28">
        <f>((1/(J20/$K$3)*100)+((24-E20)/2)-50)/2</f>
        <v>22.946078431372541</v>
      </c>
      <c r="L20" s="24">
        <v>3.3275462962962968E-3</v>
      </c>
      <c r="M20" s="28">
        <f>((1/(L20/$L$3)*100)+((24-E20)/2)-50)/2</f>
        <v>20.576086956521735</v>
      </c>
      <c r="N20" s="28">
        <f>+K20+I20+G20+M20</f>
        <v>85.411048981743562</v>
      </c>
      <c r="O20" s="194"/>
      <c r="P20" s="28"/>
      <c r="Q20" s="28"/>
      <c r="R20" s="28"/>
      <c r="S20" s="28"/>
      <c r="T20" s="23"/>
      <c r="U20" s="22"/>
      <c r="V20" s="132">
        <v>212.57</v>
      </c>
      <c r="W20" s="132">
        <v>313.89999999999998</v>
      </c>
      <c r="X20" s="22"/>
      <c r="Y20" s="54"/>
      <c r="Z20" s="22"/>
      <c r="AA20" s="153"/>
      <c r="AB20" s="161">
        <v>495.76</v>
      </c>
      <c r="AC20" s="192">
        <f>V20+W20+X20+Y20+Z20+AA20+AB20</f>
        <v>1022.23</v>
      </c>
      <c r="AD20" s="53">
        <f>(AC20/5000)*100</f>
        <v>20.444600000000001</v>
      </c>
      <c r="AE20" s="28">
        <f>G20+I20+K20+M20+AD20</f>
        <v>105.85564898174357</v>
      </c>
    </row>
    <row r="21" spans="1:31" ht="16" customHeight="1" x14ac:dyDescent="0.2">
      <c r="A21" s="12">
        <v>16</v>
      </c>
      <c r="B21" s="22" t="s">
        <v>74</v>
      </c>
      <c r="C21" s="22" t="s">
        <v>118</v>
      </c>
      <c r="D21" s="22" t="s">
        <v>119</v>
      </c>
      <c r="E21" s="23">
        <v>21</v>
      </c>
      <c r="F21" s="116">
        <v>3.1782407407407402E-3</v>
      </c>
      <c r="G21" s="117">
        <f>((1/(F21/$F$3)*100)+(24-E21)-50)/2</f>
        <v>16.740349599417343</v>
      </c>
      <c r="H21" s="116">
        <v>6.913194444444444E-3</v>
      </c>
      <c r="I21" s="117">
        <f>((1/(H21/$G$3)*100)+(24-E21)-50)/2</f>
        <v>16.011133433785375</v>
      </c>
      <c r="J21" s="116">
        <v>1.4346064814814814E-3</v>
      </c>
      <c r="K21" s="28">
        <f>((1/(J21/$K$3)*100)+((24-E21)/2)-50)/2</f>
        <v>23.269160951996774</v>
      </c>
      <c r="L21" s="25">
        <v>3.1099537037037038E-3</v>
      </c>
      <c r="M21" s="28">
        <f>((1/(L21/$L$3)*100)+((24-E21)/2)-50)/2</f>
        <v>22.642445106066241</v>
      </c>
      <c r="N21" s="28">
        <f>+K21+I21+G21+M21</f>
        <v>78.663089091265732</v>
      </c>
      <c r="O21" s="194"/>
      <c r="P21" s="28"/>
      <c r="Q21" s="28"/>
      <c r="R21" s="28"/>
      <c r="S21" s="28" t="s">
        <v>1294</v>
      </c>
      <c r="T21" s="30"/>
      <c r="U21" s="30"/>
      <c r="V21" s="132">
        <v>229.8</v>
      </c>
      <c r="W21" s="132">
        <v>339.35</v>
      </c>
      <c r="X21" s="161">
        <v>318.85000000000002</v>
      </c>
      <c r="Y21" s="161">
        <v>180.34</v>
      </c>
      <c r="Z21" s="161">
        <v>252.36</v>
      </c>
      <c r="AA21" s="50"/>
      <c r="AB21" s="161">
        <v>424.19</v>
      </c>
      <c r="AC21" s="52">
        <f>W21+X21+Z21+AB21</f>
        <v>1334.75</v>
      </c>
      <c r="AD21" s="53">
        <f>(AC21/5000)*100</f>
        <v>26.695</v>
      </c>
      <c r="AE21" s="28">
        <f>G21+I21+K21+M21+AD21</f>
        <v>105.35808909126573</v>
      </c>
    </row>
    <row r="22" spans="1:31" ht="16" customHeight="1" x14ac:dyDescent="0.2">
      <c r="A22" s="12">
        <v>17</v>
      </c>
      <c r="B22" s="29" t="s">
        <v>66</v>
      </c>
      <c r="C22" s="22" t="s">
        <v>114</v>
      </c>
      <c r="D22" s="22" t="s">
        <v>103</v>
      </c>
      <c r="E22" s="23">
        <v>23</v>
      </c>
      <c r="F22" s="116">
        <v>2.9089120370370367E-3</v>
      </c>
      <c r="G22" s="117">
        <f>((1/(F22/$F$3)*100)+(24-E22)-50)/2</f>
        <v>19.466100346158441</v>
      </c>
      <c r="H22" s="116">
        <v>6.207175925925925E-3</v>
      </c>
      <c r="I22" s="117">
        <f>((1/(H22/$G$3)*100)+(24-E22)-50)/2</f>
        <v>19.505220958418803</v>
      </c>
      <c r="J22" s="116">
        <v>1.4814814814814814E-3</v>
      </c>
      <c r="K22" s="117">
        <f>((1/(J22/$K$3)*100)+((24-E22)/2)-50)/2</f>
        <v>21.265625</v>
      </c>
      <c r="L22" s="116">
        <v>3.0578703703703705E-3</v>
      </c>
      <c r="M22" s="117">
        <f>((1/(L22/$L$3)*100)+((24-E22)/2)-50)/2</f>
        <v>22.941143073429224</v>
      </c>
      <c r="N22" s="117">
        <f>+K22+I22+G22+M22</f>
        <v>83.178089378006462</v>
      </c>
      <c r="O22" s="194">
        <v>473</v>
      </c>
      <c r="P22" s="28"/>
      <c r="Q22" s="28"/>
      <c r="R22" s="28"/>
      <c r="S22" s="28" t="s">
        <v>1291</v>
      </c>
      <c r="T22" s="30"/>
      <c r="U22" s="30"/>
      <c r="V22" s="30"/>
      <c r="W22" s="152"/>
      <c r="X22" s="161">
        <v>470.85</v>
      </c>
      <c r="Y22" s="161">
        <v>393.25</v>
      </c>
      <c r="Z22" s="54"/>
      <c r="AA22" s="50"/>
      <c r="AB22" s="187"/>
      <c r="AC22" s="52">
        <f>V22+W22+X22+Y22+Z22+AA22+AB22</f>
        <v>864.1</v>
      </c>
      <c r="AD22" s="53">
        <f>(AC22/5000)*100</f>
        <v>17.282</v>
      </c>
      <c r="AE22" s="28">
        <f>G22+I22+K22+M22+AD22</f>
        <v>100.46008937800646</v>
      </c>
    </row>
    <row r="23" spans="1:31" ht="16" customHeight="1" x14ac:dyDescent="0.2">
      <c r="A23" s="12">
        <v>18</v>
      </c>
      <c r="B23" s="22" t="s">
        <v>74</v>
      </c>
      <c r="C23" s="22" t="s">
        <v>723</v>
      </c>
      <c r="D23" s="22" t="s">
        <v>124</v>
      </c>
      <c r="E23" s="23">
        <v>16</v>
      </c>
      <c r="F23" s="25">
        <v>3.1701388888888886E-3</v>
      </c>
      <c r="G23" s="28">
        <f>((1/(F23/$F$3)*100)+(24-E23)-50)/2</f>
        <v>19.34319094560059</v>
      </c>
      <c r="H23" s="202"/>
      <c r="I23" s="203"/>
      <c r="J23" s="25">
        <v>1.5833333333333335E-3</v>
      </c>
      <c r="K23" s="28">
        <f>((1/(J23/$K$3)*100)+((24-24)/2)-50)/2</f>
        <v>18.05555555555555</v>
      </c>
      <c r="L23" s="24">
        <v>3.4317129629629628E-3</v>
      </c>
      <c r="M23" s="28">
        <f>((1/(L23/$L$3)*100)+((24-E23)/2)-50)/2</f>
        <v>19.495784148397981</v>
      </c>
      <c r="N23" s="28">
        <f>+K23+I23+G23+M23</f>
        <v>56.89453064955412</v>
      </c>
      <c r="O23" s="194"/>
      <c r="P23" s="28"/>
      <c r="Q23" s="28"/>
      <c r="R23" s="28"/>
      <c r="S23" s="28" t="s">
        <v>1071</v>
      </c>
      <c r="T23" s="23"/>
      <c r="U23" s="22"/>
      <c r="V23" s="132">
        <v>268.58</v>
      </c>
      <c r="W23" s="132">
        <v>212.57</v>
      </c>
      <c r="X23" s="22"/>
      <c r="Y23" s="167">
        <v>579.41999999999996</v>
      </c>
      <c r="Z23" s="22"/>
      <c r="AA23" s="153"/>
      <c r="AB23" s="161">
        <v>535.96</v>
      </c>
      <c r="AC23" s="192">
        <f>V23+W23+X23+Y23+Z23+AA23+AB23</f>
        <v>1596.53</v>
      </c>
      <c r="AD23" s="53">
        <f>(AC23/5000)*100</f>
        <v>31.930599999999998</v>
      </c>
      <c r="AE23" s="28">
        <f>G23+I23+K23+M23+AD23</f>
        <v>88.825130649554126</v>
      </c>
    </row>
    <row r="24" spans="1:31" ht="16" customHeight="1" x14ac:dyDescent="0.2">
      <c r="A24" s="12">
        <v>19</v>
      </c>
      <c r="B24" s="22" t="s">
        <v>74</v>
      </c>
      <c r="C24" s="22" t="s">
        <v>121</v>
      </c>
      <c r="D24" s="22" t="s">
        <v>122</v>
      </c>
      <c r="E24" s="23">
        <v>19</v>
      </c>
      <c r="F24" s="116">
        <v>3.1331018518518518E-3</v>
      </c>
      <c r="G24" s="28">
        <f>((1/(F24/$F$3)*100)+(24-E24)-50)/2</f>
        <v>18.320096047284821</v>
      </c>
      <c r="H24" s="116">
        <v>1.1342592592592592E-2</v>
      </c>
      <c r="I24" s="28">
        <f>((1/(H24/$H$3)*100)+(24-E24)-50)/2</f>
        <v>19.387755102040828</v>
      </c>
      <c r="J24" s="116">
        <v>1.4641203703703706E-3</v>
      </c>
      <c r="K24" s="28">
        <f>((1/(J24/$K$3)*100)+((24-E24)/2)-50)/2</f>
        <v>22.811264822134383</v>
      </c>
      <c r="L24" s="25">
        <v>3.1689814814814814E-3</v>
      </c>
      <c r="M24" s="28">
        <f>((1/(L24/$L$3)*100)+((24-E24)/2)-50)/2</f>
        <v>22.268991964937918</v>
      </c>
      <c r="N24" s="28">
        <f>+K24+I24+G24+M24</f>
        <v>82.78810793639795</v>
      </c>
      <c r="O24" s="194"/>
      <c r="P24" s="28"/>
      <c r="Q24" s="28"/>
      <c r="R24" s="28"/>
      <c r="S24" s="28"/>
      <c r="T24" s="30"/>
      <c r="U24" s="30"/>
      <c r="V24" s="30"/>
      <c r="W24" s="132">
        <v>248.44</v>
      </c>
      <c r="X24" s="56"/>
      <c r="Y24" s="54"/>
      <c r="Z24" s="150"/>
      <c r="AA24" s="50"/>
      <c r="AB24" s="54"/>
      <c r="AC24" s="52">
        <f>V24+W24+X24+Y24+Z24+AA24+AB24</f>
        <v>248.44</v>
      </c>
      <c r="AD24" s="53">
        <f>(AC24/5000)*100</f>
        <v>4.9687999999999999</v>
      </c>
      <c r="AE24" s="28">
        <f>G24+I24+K24+M24+AD24</f>
        <v>87.756907936397951</v>
      </c>
    </row>
    <row r="25" spans="1:31" ht="16" customHeight="1" x14ac:dyDescent="0.2">
      <c r="A25" s="12">
        <v>20</v>
      </c>
      <c r="B25" s="22" t="s">
        <v>74</v>
      </c>
      <c r="C25" s="22" t="s">
        <v>244</v>
      </c>
      <c r="D25" s="22" t="s">
        <v>287</v>
      </c>
      <c r="E25" s="23">
        <v>18</v>
      </c>
      <c r="F25" s="25"/>
      <c r="G25" s="28"/>
      <c r="H25" s="25">
        <v>6.4398148148148149E-3</v>
      </c>
      <c r="I25" s="28">
        <f>((1/(H25/$G$3)*100)+(24-E25)-50)/2</f>
        <v>20.415528396836812</v>
      </c>
      <c r="J25" s="25">
        <v>1.4293981481481482E-3</v>
      </c>
      <c r="K25" s="28">
        <f>((1/(J25/$K$3)*100)+((24-E25)/2)-50)/2</f>
        <v>24.192307692307693</v>
      </c>
      <c r="L25" s="24">
        <v>3.0624999999999997E-3</v>
      </c>
      <c r="M25" s="28">
        <f>((1/(L25/$L$3)*100)+((24-E25)/2)-50)/2</f>
        <v>24.119047619047628</v>
      </c>
      <c r="N25" s="28">
        <f>+K25+I25+G25+M25</f>
        <v>68.726883708192133</v>
      </c>
      <c r="O25" s="194"/>
      <c r="P25" s="28"/>
      <c r="Q25" s="28"/>
      <c r="R25" s="28"/>
      <c r="S25" s="28"/>
      <c r="T25" s="23"/>
      <c r="U25" s="22"/>
      <c r="V25" s="22"/>
      <c r="W25" s="132"/>
      <c r="X25" s="22"/>
      <c r="Y25" s="54"/>
      <c r="Z25" s="22"/>
      <c r="AA25" s="177">
        <v>428.77</v>
      </c>
      <c r="AB25" s="159">
        <v>392.37</v>
      </c>
      <c r="AC25" s="52">
        <f>AA25+AB25</f>
        <v>821.14</v>
      </c>
      <c r="AD25" s="53">
        <f>(AC25/5000)*100</f>
        <v>16.422799999999999</v>
      </c>
      <c r="AE25" s="28">
        <f>G25+I25+K25+M25+AD25</f>
        <v>85.149683708192129</v>
      </c>
    </row>
    <row r="26" spans="1:31" ht="16" customHeight="1" x14ac:dyDescent="0.2">
      <c r="A26" s="12">
        <v>21</v>
      </c>
      <c r="B26" s="29" t="s">
        <v>74</v>
      </c>
      <c r="C26" s="22" t="s">
        <v>131</v>
      </c>
      <c r="D26" s="22" t="s">
        <v>117</v>
      </c>
      <c r="E26" s="23">
        <v>19</v>
      </c>
      <c r="F26" s="116">
        <v>3.2071759259259258E-3</v>
      </c>
      <c r="G26" s="117">
        <f>((1/(F26/$F$3)*100)+(24-E26)-50)/2</f>
        <v>17.377300613496935</v>
      </c>
      <c r="H26" s="118"/>
      <c r="I26" s="117"/>
      <c r="J26" s="116">
        <v>1.4317129629629628E-3</v>
      </c>
      <c r="K26" s="28">
        <f>((1/(J26/$K$3)*100)+((24-E26)/2)-50)/2</f>
        <v>23.865198059822156</v>
      </c>
      <c r="L26" s="24">
        <v>3.0543981481481481E-3</v>
      </c>
      <c r="M26" s="28">
        <f>((1/(L26/$L$3)*100)+((24-E26)/2)-50)/2</f>
        <v>23.995358090185682</v>
      </c>
      <c r="N26" s="28">
        <f>+K26+I26+G26+M26</f>
        <v>65.237856763504766</v>
      </c>
      <c r="O26" s="194"/>
      <c r="P26" s="28"/>
      <c r="Q26" s="28"/>
      <c r="R26" s="28"/>
      <c r="S26" s="28"/>
      <c r="T26" s="23"/>
      <c r="U26" s="22"/>
      <c r="V26" s="132">
        <v>196.63</v>
      </c>
      <c r="W26" s="57"/>
      <c r="X26" s="56"/>
      <c r="Y26" s="54"/>
      <c r="Z26" s="54"/>
      <c r="AA26" s="177">
        <v>396.61</v>
      </c>
      <c r="AB26" s="159">
        <v>362.95</v>
      </c>
      <c r="AC26" s="52">
        <f>V26+AA26+AB26</f>
        <v>956.19</v>
      </c>
      <c r="AD26" s="53">
        <f>(AC26/5000)*100</f>
        <v>19.123800000000003</v>
      </c>
      <c r="AE26" s="28">
        <f>G26+I26+K26+M26+AD26</f>
        <v>84.361656763504769</v>
      </c>
    </row>
    <row r="27" spans="1:31" ht="16" customHeight="1" x14ac:dyDescent="0.2">
      <c r="A27" s="12">
        <v>22</v>
      </c>
      <c r="B27" s="22" t="s">
        <v>74</v>
      </c>
      <c r="C27" s="22" t="s">
        <v>135</v>
      </c>
      <c r="D27" s="22" t="s">
        <v>124</v>
      </c>
      <c r="E27" s="23">
        <v>27</v>
      </c>
      <c r="F27" s="202"/>
      <c r="G27" s="203"/>
      <c r="H27" s="25">
        <v>1.1527777777777777E-2</v>
      </c>
      <c r="I27" s="28">
        <f>((1/(H27/$H$3)*100)+(24-24)-50)/2</f>
        <v>16.214859437751009</v>
      </c>
      <c r="J27" s="25">
        <v>1.423611111111111E-3</v>
      </c>
      <c r="K27" s="28">
        <f>((1/(J27/$K$3)*100)+((24-24)/2)-50)/2</f>
        <v>22.886178861788622</v>
      </c>
      <c r="L27" s="204"/>
      <c r="M27" s="203"/>
      <c r="N27" s="28">
        <f>+K27+I27+G27+M27</f>
        <v>39.101038299539631</v>
      </c>
      <c r="O27" s="194"/>
      <c r="P27" s="28"/>
      <c r="Q27" s="28"/>
      <c r="R27" s="28"/>
      <c r="S27" s="28"/>
      <c r="T27" s="23"/>
      <c r="U27" s="22"/>
      <c r="V27" s="139">
        <v>339.35</v>
      </c>
      <c r="W27" s="132">
        <v>501.12</v>
      </c>
      <c r="X27" s="161">
        <v>344.71</v>
      </c>
      <c r="Y27" s="57"/>
      <c r="Z27" s="161">
        <v>344.71</v>
      </c>
      <c r="AA27" s="177">
        <v>501.12</v>
      </c>
      <c r="AB27" s="47"/>
      <c r="AC27" s="52">
        <f>W27+X27+Z27+AA27</f>
        <v>1691.6599999999999</v>
      </c>
      <c r="AD27" s="53">
        <f>(AC27/5000)*100</f>
        <v>33.833199999999998</v>
      </c>
      <c r="AE27" s="28">
        <f>G27+I27+K27+M27+AD27</f>
        <v>72.934238299539629</v>
      </c>
    </row>
    <row r="28" spans="1:31" ht="16" customHeight="1" x14ac:dyDescent="0.2">
      <c r="A28" s="12">
        <v>23</v>
      </c>
      <c r="B28" s="22" t="s">
        <v>74</v>
      </c>
      <c r="C28" s="22" t="s">
        <v>722</v>
      </c>
      <c r="D28" s="22" t="s">
        <v>620</v>
      </c>
      <c r="E28" s="23">
        <v>17</v>
      </c>
      <c r="F28" s="25"/>
      <c r="G28" s="28"/>
      <c r="H28" s="25">
        <v>6.7465277777777775E-3</v>
      </c>
      <c r="I28" s="28"/>
      <c r="J28" s="25"/>
      <c r="K28" s="28"/>
      <c r="L28" s="24">
        <v>3.0624999999999997E-3</v>
      </c>
      <c r="M28" s="28"/>
      <c r="N28" s="28"/>
      <c r="O28" s="194"/>
      <c r="P28" s="28"/>
      <c r="Q28" s="28"/>
      <c r="R28" s="28"/>
      <c r="S28" s="28"/>
      <c r="T28" s="23"/>
      <c r="U28" s="22"/>
      <c r="V28" s="132">
        <v>290.36</v>
      </c>
      <c r="W28" s="132">
        <v>155.62</v>
      </c>
      <c r="X28" s="22"/>
      <c r="Y28" s="54"/>
      <c r="Z28" s="22"/>
      <c r="AA28" s="153"/>
      <c r="AB28" s="161">
        <v>335.73</v>
      </c>
      <c r="AC28" s="192">
        <f>V28+W28+X28+Y28+Z28+AA28+AB28</f>
        <v>781.71</v>
      </c>
      <c r="AD28" s="53">
        <f>(AC28/5000)*100</f>
        <v>15.634200000000002</v>
      </c>
      <c r="AE28" s="28">
        <f>G28+I28+K28+M28+AD28</f>
        <v>15.634200000000002</v>
      </c>
    </row>
    <row r="29" spans="1:31" ht="16" customHeight="1" x14ac:dyDescent="0.2">
      <c r="A29" s="12">
        <v>24</v>
      </c>
      <c r="B29" s="22" t="s">
        <v>74</v>
      </c>
      <c r="C29" s="22" t="s">
        <v>727</v>
      </c>
      <c r="D29" s="22" t="s">
        <v>103</v>
      </c>
      <c r="E29" s="23">
        <v>16</v>
      </c>
      <c r="F29" s="25"/>
      <c r="G29" s="28"/>
      <c r="H29" s="25"/>
      <c r="I29" s="28"/>
      <c r="J29" s="25"/>
      <c r="K29" s="28"/>
      <c r="L29" s="24"/>
      <c r="M29" s="28"/>
      <c r="N29" s="28"/>
      <c r="O29" s="194"/>
      <c r="P29" s="28"/>
      <c r="Q29" s="28"/>
      <c r="R29" s="28"/>
      <c r="S29" s="28" t="s">
        <v>1293</v>
      </c>
      <c r="T29" s="23"/>
      <c r="U29" s="22"/>
      <c r="V29" s="22"/>
      <c r="W29" s="132">
        <v>268.58</v>
      </c>
      <c r="X29" s="22"/>
      <c r="Y29" s="167">
        <v>335.73</v>
      </c>
      <c r="Z29" s="22"/>
      <c r="AA29" s="153"/>
      <c r="AB29" s="193"/>
      <c r="AC29" s="52">
        <f>V29+W29+X29+Y29+Z29+AA29+AB29</f>
        <v>604.30999999999995</v>
      </c>
      <c r="AD29" s="53">
        <f>(AC29/5000)*100</f>
        <v>12.086199999999998</v>
      </c>
      <c r="AE29" s="28">
        <f>G29+I29+K29+M29+AD29</f>
        <v>12.086199999999998</v>
      </c>
    </row>
    <row r="30" spans="1:31" ht="16" customHeight="1" x14ac:dyDescent="0.2">
      <c r="A30" s="12">
        <v>25</v>
      </c>
      <c r="B30" s="22" t="s">
        <v>728</v>
      </c>
      <c r="C30" s="22" t="s">
        <v>729</v>
      </c>
      <c r="D30" s="22" t="s">
        <v>613</v>
      </c>
      <c r="E30" s="23">
        <v>16</v>
      </c>
      <c r="F30" s="25"/>
      <c r="G30" s="28"/>
      <c r="H30" s="25"/>
      <c r="I30" s="28"/>
      <c r="J30" s="25"/>
      <c r="K30" s="28"/>
      <c r="L30" s="24"/>
      <c r="M30" s="28"/>
      <c r="N30" s="28"/>
      <c r="O30" s="194"/>
      <c r="P30" s="28"/>
      <c r="Q30" s="28"/>
      <c r="R30" s="28"/>
      <c r="S30" s="28"/>
      <c r="T30" s="23"/>
      <c r="U30" s="22"/>
      <c r="V30" s="22"/>
      <c r="W30" s="132">
        <v>181.88</v>
      </c>
      <c r="X30" s="22"/>
      <c r="Y30" s="54"/>
      <c r="Z30" s="22"/>
      <c r="AA30" s="153"/>
      <c r="AB30" s="161">
        <v>458.58</v>
      </c>
      <c r="AC30" s="192">
        <f>V30+W30+X30+Y30+Z30+AA30+AB30</f>
        <v>640.46</v>
      </c>
      <c r="AD30" s="53">
        <f>(AC30/5000)*100</f>
        <v>12.809200000000001</v>
      </c>
      <c r="AE30" s="28"/>
    </row>
    <row r="31" spans="1:31" ht="16" customHeight="1" x14ac:dyDescent="0.2">
      <c r="A31" s="12">
        <v>26</v>
      </c>
      <c r="B31" s="22" t="s">
        <v>74</v>
      </c>
      <c r="C31" s="22" t="s">
        <v>724</v>
      </c>
      <c r="D31" s="22" t="s">
        <v>103</v>
      </c>
      <c r="E31" s="23">
        <v>23</v>
      </c>
      <c r="F31" s="25"/>
      <c r="G31" s="28"/>
      <c r="H31" s="25"/>
      <c r="I31" s="28"/>
      <c r="J31" s="25"/>
      <c r="K31" s="28"/>
      <c r="L31" s="24"/>
      <c r="M31" s="28"/>
      <c r="N31" s="28"/>
      <c r="O31" s="194"/>
      <c r="P31" s="28"/>
      <c r="Q31" s="28"/>
      <c r="R31" s="28"/>
      <c r="S31" s="28"/>
      <c r="T31" s="23"/>
      <c r="U31" s="22"/>
      <c r="V31" s="132">
        <v>248.44</v>
      </c>
      <c r="W31" s="132">
        <v>196.63</v>
      </c>
      <c r="X31" s="22"/>
      <c r="Y31" s="54"/>
      <c r="Z31" s="22"/>
      <c r="AA31" s="153"/>
      <c r="AB31" s="50"/>
      <c r="AC31" s="52">
        <f>V31+W31+X31+Y31+Z31+AA31+AB31</f>
        <v>445.07</v>
      </c>
      <c r="AD31" s="53">
        <f>(AC31/5000)*100</f>
        <v>8.9013999999999989</v>
      </c>
      <c r="AE31" s="28"/>
    </row>
    <row r="32" spans="1:31" ht="16" customHeight="1" x14ac:dyDescent="0.2">
      <c r="A32" s="12">
        <v>27</v>
      </c>
      <c r="B32" s="22" t="s">
        <v>74</v>
      </c>
      <c r="C32" s="22" t="s">
        <v>726</v>
      </c>
      <c r="D32" s="22" t="s">
        <v>603</v>
      </c>
      <c r="E32" s="23">
        <v>16</v>
      </c>
      <c r="F32" s="25"/>
      <c r="G32" s="28"/>
      <c r="H32" s="25">
        <v>6.6446759259259254E-3</v>
      </c>
      <c r="I32" s="28"/>
      <c r="J32" s="25"/>
      <c r="K32" s="28"/>
      <c r="L32" s="24">
        <v>3.3101851851851851E-3</v>
      </c>
      <c r="M32" s="28"/>
      <c r="N32" s="28"/>
      <c r="O32" s="194"/>
      <c r="P32" s="28"/>
      <c r="Q32" s="28"/>
      <c r="R32" s="28"/>
      <c r="S32" s="28"/>
      <c r="T32" s="23"/>
      <c r="U32" s="22"/>
      <c r="V32" s="132">
        <v>181.88</v>
      </c>
      <c r="W32" s="132">
        <v>229.8</v>
      </c>
      <c r="X32" s="22"/>
      <c r="Y32" s="54"/>
      <c r="Z32" s="22"/>
      <c r="AA32" s="153"/>
      <c r="AB32" s="193"/>
      <c r="AC32" s="52">
        <f>V32+W32+X32+Y32+Z32+AA32+AB32</f>
        <v>411.68</v>
      </c>
      <c r="AD32" s="53">
        <f>(AC32/5000)*100</f>
        <v>8.2336000000000009</v>
      </c>
      <c r="AE32" s="28"/>
    </row>
    <row r="33" spans="1:31" ht="16" customHeight="1" x14ac:dyDescent="0.2">
      <c r="A33" s="12">
        <v>28</v>
      </c>
      <c r="B33" s="22" t="s">
        <v>74</v>
      </c>
      <c r="C33" s="22" t="s">
        <v>126</v>
      </c>
      <c r="D33" s="22" t="s">
        <v>125</v>
      </c>
      <c r="E33" s="23">
        <v>20</v>
      </c>
      <c r="F33" s="116">
        <v>3.1354166666666666E-3</v>
      </c>
      <c r="G33" s="28">
        <f>((1/(F33/$F$3)*100)+(24-E33)-50)/2</f>
        <v>17.789959394610563</v>
      </c>
      <c r="H33" s="25">
        <v>1.1792824074074074E-2</v>
      </c>
      <c r="I33" s="28">
        <f>((1/(H33/$H$3)*100)+(24-E33)-50)/2</f>
        <v>17.288546471685159</v>
      </c>
      <c r="J33" s="116">
        <v>1.5856481481481479E-3</v>
      </c>
      <c r="K33" s="28">
        <f>((1/(J33/$K$3)*100)+((24-E33)/2)-50)/2</f>
        <v>18.992700729927016</v>
      </c>
      <c r="L33" s="24">
        <v>3.2928240740740743E-3</v>
      </c>
      <c r="M33" s="28">
        <f>((1/(L33/$L$3)*100)+((24-E33)/2)-50)/2</f>
        <v>20.288224956063274</v>
      </c>
      <c r="N33" s="28">
        <f>+K33+I33+G33+M33</f>
        <v>74.359431552286011</v>
      </c>
      <c r="O33" s="194"/>
      <c r="P33" s="28"/>
      <c r="Q33" s="28"/>
      <c r="R33" s="28"/>
      <c r="S33" s="28"/>
      <c r="T33" s="23"/>
      <c r="U33" s="22"/>
      <c r="V33" s="22"/>
      <c r="W33" s="132">
        <v>168.24</v>
      </c>
      <c r="X33" s="22"/>
      <c r="Y33" s="54"/>
      <c r="Z33" s="22"/>
      <c r="AA33" s="153"/>
      <c r="AB33" s="50"/>
      <c r="AC33" s="52">
        <f t="shared" ref="AC27:AC34" si="8">V33+W33+X33+Y33+Z33+AA33+AB33</f>
        <v>168.24</v>
      </c>
      <c r="AD33" s="53">
        <f t="shared" si="4"/>
        <v>3.3648000000000002</v>
      </c>
      <c r="AE33" s="28">
        <f>G33+I33+K33+M33+AD33</f>
        <v>77.724231552286014</v>
      </c>
    </row>
    <row r="34" spans="1:31" ht="16" customHeight="1" x14ac:dyDescent="0.2">
      <c r="A34" s="12">
        <v>29</v>
      </c>
      <c r="B34" s="22" t="s">
        <v>728</v>
      </c>
      <c r="C34" s="22" t="s">
        <v>731</v>
      </c>
      <c r="D34" s="22" t="s">
        <v>730</v>
      </c>
      <c r="E34" s="23">
        <v>17</v>
      </c>
      <c r="F34" s="25"/>
      <c r="G34" s="28"/>
      <c r="H34" s="25"/>
      <c r="I34" s="28"/>
      <c r="J34" s="25"/>
      <c r="K34" s="28"/>
      <c r="L34" s="24"/>
      <c r="M34" s="28"/>
      <c r="N34" s="28"/>
      <c r="O34" s="194"/>
      <c r="P34" s="28"/>
      <c r="Q34" s="28"/>
      <c r="R34" s="28"/>
      <c r="S34" s="28"/>
      <c r="T34" s="23"/>
      <c r="U34" s="22"/>
      <c r="V34" s="22"/>
      <c r="W34" s="132">
        <v>133.15</v>
      </c>
      <c r="X34" s="22"/>
      <c r="Y34" s="54"/>
      <c r="Z34" s="22"/>
      <c r="AA34" s="153"/>
      <c r="AB34" s="50"/>
      <c r="AC34" s="52">
        <f t="shared" si="8"/>
        <v>133.15</v>
      </c>
      <c r="AD34" s="53">
        <f t="shared" si="4"/>
        <v>2.6630000000000003</v>
      </c>
      <c r="AE34" s="28"/>
    </row>
    <row r="35" spans="1:31" ht="16" customHeight="1" x14ac:dyDescent="0.2">
      <c r="C35" s="26" t="s">
        <v>1772</v>
      </c>
    </row>
    <row r="36" spans="1:31" x14ac:dyDescent="0.2">
      <c r="C36" s="7" t="s">
        <v>1773</v>
      </c>
    </row>
  </sheetData>
  <autoFilter ref="B5:AE5" xr:uid="{00000000-0009-0000-0000-000001000000}">
    <sortState ref="B6:AE37">
      <sortCondition descending="1" ref="AC5:AC37"/>
    </sortState>
  </autoFilter>
  <sortState ref="B17:AE32">
    <sortCondition descending="1" ref="AE17"/>
  </sortState>
  <mergeCells count="4">
    <mergeCell ref="F4:H4"/>
    <mergeCell ref="I4:K4"/>
    <mergeCell ref="F1:I1"/>
    <mergeCell ref="K1:M1"/>
  </mergeCells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41"/>
  <sheetViews>
    <sheetView workbookViewId="0">
      <selection activeCell="N10" sqref="N10"/>
    </sheetView>
  </sheetViews>
  <sheetFormatPr baseColWidth="10" defaultRowHeight="16" x14ac:dyDescent="0.2"/>
  <cols>
    <col min="1" max="9" width="11" customWidth="1"/>
    <col min="10" max="11" width="12" customWidth="1"/>
  </cols>
  <sheetData>
    <row r="2" spans="1:11" ht="17" thickBot="1" x14ac:dyDescent="0.25">
      <c r="A2" s="222" t="s">
        <v>7</v>
      </c>
      <c r="B2" s="222"/>
      <c r="C2" s="222"/>
      <c r="D2" s="222"/>
      <c r="E2" s="222"/>
      <c r="F2" s="115"/>
      <c r="G2" s="223" t="s">
        <v>8</v>
      </c>
      <c r="H2" s="223"/>
      <c r="I2" s="223"/>
      <c r="J2" s="223"/>
      <c r="K2" s="223"/>
    </row>
    <row r="3" spans="1:11" ht="17" thickBot="1" x14ac:dyDescent="0.25">
      <c r="A3" s="114" t="s">
        <v>381</v>
      </c>
      <c r="B3" s="114" t="s">
        <v>382</v>
      </c>
      <c r="C3" s="114" t="s">
        <v>383</v>
      </c>
      <c r="D3" s="114" t="s">
        <v>384</v>
      </c>
      <c r="E3" s="114" t="s">
        <v>385</v>
      </c>
      <c r="F3" s="76" t="s">
        <v>386</v>
      </c>
      <c r="G3" s="114" t="s">
        <v>387</v>
      </c>
      <c r="H3" s="114" t="s">
        <v>388</v>
      </c>
      <c r="I3" s="114" t="s">
        <v>389</v>
      </c>
      <c r="J3" s="114" t="s">
        <v>390</v>
      </c>
      <c r="K3" s="114" t="s">
        <v>391</v>
      </c>
    </row>
    <row r="4" spans="1:11" x14ac:dyDescent="0.2">
      <c r="A4" s="114" t="s">
        <v>0</v>
      </c>
      <c r="B4" s="114"/>
      <c r="C4" s="114"/>
      <c r="D4" s="114"/>
      <c r="E4" s="114"/>
      <c r="F4" s="76"/>
      <c r="G4" s="114" t="s">
        <v>1</v>
      </c>
      <c r="H4" s="114"/>
      <c r="I4" s="114"/>
      <c r="J4" s="114"/>
      <c r="K4" s="114"/>
    </row>
    <row r="5" spans="1:11" x14ac:dyDescent="0.2">
      <c r="A5" s="78" t="s">
        <v>2</v>
      </c>
      <c r="B5" s="76" t="s">
        <v>3</v>
      </c>
      <c r="C5" s="76" t="s">
        <v>9</v>
      </c>
      <c r="D5" s="76" t="s">
        <v>10</v>
      </c>
      <c r="E5" s="76" t="s">
        <v>11</v>
      </c>
      <c r="F5" s="113"/>
      <c r="G5" s="78" t="s">
        <v>2</v>
      </c>
      <c r="H5" s="78" t="s">
        <v>3</v>
      </c>
      <c r="I5" s="78" t="s">
        <v>4</v>
      </c>
      <c r="J5" s="78" t="s">
        <v>5</v>
      </c>
      <c r="K5" s="78" t="s">
        <v>6</v>
      </c>
    </row>
    <row r="6" spans="1:11" x14ac:dyDescent="0.2">
      <c r="A6" s="78">
        <v>25</v>
      </c>
      <c r="B6" s="79">
        <v>1</v>
      </c>
      <c r="C6" s="77">
        <v>1.3634259259259259E-3</v>
      </c>
      <c r="D6" s="80">
        <v>0.17500000000000002</v>
      </c>
      <c r="E6" s="80">
        <v>0.36527777777777781</v>
      </c>
      <c r="F6" s="113"/>
      <c r="G6" s="78">
        <v>25</v>
      </c>
      <c r="H6" s="81">
        <v>1</v>
      </c>
      <c r="I6" s="77">
        <v>2.5578703703703705E-3</v>
      </c>
      <c r="J6" s="82">
        <v>0.32777777777777778</v>
      </c>
      <c r="K6" s="82">
        <v>0.57013888888888886</v>
      </c>
    </row>
    <row r="7" spans="1:11" x14ac:dyDescent="0.2">
      <c r="A7" s="78">
        <v>24.5</v>
      </c>
      <c r="B7" s="79">
        <v>0.99</v>
      </c>
      <c r="C7" s="77">
        <v>1.3773148148148147E-3</v>
      </c>
      <c r="D7" s="80">
        <v>0.1763888888888889</v>
      </c>
      <c r="E7" s="80">
        <v>0.36874999999999997</v>
      </c>
      <c r="F7" s="113"/>
      <c r="G7" s="78">
        <v>24.5</v>
      </c>
      <c r="H7" s="81">
        <v>0.99</v>
      </c>
      <c r="I7" s="77">
        <v>2.5833333333333337E-3</v>
      </c>
      <c r="J7" s="80">
        <v>0.33124999999999999</v>
      </c>
      <c r="K7" s="80">
        <v>0.5756944444444444</v>
      </c>
    </row>
    <row r="8" spans="1:11" x14ac:dyDescent="0.2">
      <c r="A8" s="78">
        <v>24</v>
      </c>
      <c r="B8" s="79">
        <v>0.98</v>
      </c>
      <c r="C8" s="77">
        <v>1.3912037037037037E-3</v>
      </c>
      <c r="D8" s="80">
        <v>0.17847222222222223</v>
      </c>
      <c r="E8" s="80">
        <v>0.37291666666666662</v>
      </c>
      <c r="F8" s="113"/>
      <c r="G8" s="78">
        <v>24</v>
      </c>
      <c r="H8" s="81">
        <v>0.98</v>
      </c>
      <c r="I8" s="77">
        <v>2.6087962962962966E-3</v>
      </c>
      <c r="J8" s="80">
        <v>0.3347222222222222</v>
      </c>
      <c r="K8" s="80">
        <v>0.58194444444444449</v>
      </c>
    </row>
    <row r="9" spans="1:11" x14ac:dyDescent="0.2">
      <c r="A9" s="78">
        <v>23.5</v>
      </c>
      <c r="B9" s="79">
        <v>0.97</v>
      </c>
      <c r="C9" s="77">
        <v>1.4050925925925925E-3</v>
      </c>
      <c r="D9" s="80">
        <v>0.17986111111111111</v>
      </c>
      <c r="E9" s="80">
        <v>0.37638888888888888</v>
      </c>
      <c r="F9" s="113"/>
      <c r="G9" s="78">
        <v>23.5</v>
      </c>
      <c r="H9" s="81">
        <v>0.97</v>
      </c>
      <c r="I9" s="77">
        <v>2.6354166666666665E-3</v>
      </c>
      <c r="J9" s="80">
        <v>0.33819444444444446</v>
      </c>
      <c r="K9" s="80">
        <v>0.58750000000000002</v>
      </c>
    </row>
    <row r="10" spans="1:11" x14ac:dyDescent="0.2">
      <c r="A10" s="78">
        <v>23</v>
      </c>
      <c r="B10" s="79">
        <v>0.96</v>
      </c>
      <c r="C10" s="77">
        <v>1.4189814814814814E-3</v>
      </c>
      <c r="D10" s="80">
        <v>0.18194444444444444</v>
      </c>
      <c r="E10" s="80">
        <v>0.38055555555555554</v>
      </c>
      <c r="F10" s="113"/>
      <c r="G10" s="78">
        <v>23</v>
      </c>
      <c r="H10" s="81">
        <v>0.96</v>
      </c>
      <c r="I10" s="77">
        <v>2.6620370370370374E-3</v>
      </c>
      <c r="J10" s="80">
        <v>0.34166666666666662</v>
      </c>
      <c r="K10" s="80">
        <v>0.59375</v>
      </c>
    </row>
    <row r="11" spans="1:11" x14ac:dyDescent="0.2">
      <c r="A11" s="78">
        <v>22.5</v>
      </c>
      <c r="B11" s="79">
        <v>0.95</v>
      </c>
      <c r="C11" s="77">
        <v>1.4328703703703706E-3</v>
      </c>
      <c r="D11" s="80">
        <v>0.18333333333333335</v>
      </c>
      <c r="E11" s="80">
        <v>0.38472222222222219</v>
      </c>
      <c r="F11" s="113"/>
      <c r="G11" s="78">
        <v>22.5</v>
      </c>
      <c r="H11" s="81">
        <v>0.95</v>
      </c>
      <c r="I11" s="77">
        <v>2.6886574074074074E-3</v>
      </c>
      <c r="J11" s="80">
        <v>0.34513888888888888</v>
      </c>
      <c r="K11" s="80">
        <v>0.6</v>
      </c>
    </row>
    <row r="12" spans="1:11" x14ac:dyDescent="0.2">
      <c r="A12" s="78">
        <v>22</v>
      </c>
      <c r="B12" s="79">
        <v>0.94</v>
      </c>
      <c r="C12" s="77">
        <v>1.4467592592592594E-3</v>
      </c>
      <c r="D12" s="80">
        <v>0.18541666666666667</v>
      </c>
      <c r="E12" s="80">
        <v>0.3888888888888889</v>
      </c>
      <c r="F12" s="113"/>
      <c r="G12" s="78">
        <v>22</v>
      </c>
      <c r="H12" s="81">
        <v>0.94</v>
      </c>
      <c r="I12" s="77">
        <v>2.7152777777777778E-3</v>
      </c>
      <c r="J12" s="80">
        <v>0.34861111111111115</v>
      </c>
      <c r="K12" s="80">
        <v>0.60625000000000007</v>
      </c>
    </row>
    <row r="13" spans="1:11" x14ac:dyDescent="0.2">
      <c r="A13" s="78">
        <v>21.5</v>
      </c>
      <c r="B13" s="79">
        <v>0.93</v>
      </c>
      <c r="C13" s="77">
        <v>1.4618055555555556E-3</v>
      </c>
      <c r="D13" s="80">
        <v>0.1875</v>
      </c>
      <c r="E13" s="80">
        <v>0.39305555555555555</v>
      </c>
      <c r="F13" s="113"/>
      <c r="G13" s="78">
        <v>21.5</v>
      </c>
      <c r="H13" s="81">
        <v>0.93</v>
      </c>
      <c r="I13" s="77">
        <v>2.7418981481481478E-3</v>
      </c>
      <c r="J13" s="80">
        <v>0.3527777777777778</v>
      </c>
      <c r="K13" s="80">
        <v>0.61319444444444449</v>
      </c>
    </row>
    <row r="14" spans="1:11" x14ac:dyDescent="0.2">
      <c r="A14" s="78">
        <v>21</v>
      </c>
      <c r="B14" s="79">
        <v>0.92</v>
      </c>
      <c r="C14" s="77">
        <v>1.4768518518518516E-3</v>
      </c>
      <c r="D14" s="80">
        <v>0.18888888888888888</v>
      </c>
      <c r="E14" s="80">
        <v>0.3972222222222222</v>
      </c>
      <c r="F14" s="113"/>
      <c r="G14" s="78">
        <v>21</v>
      </c>
      <c r="H14" s="81">
        <v>0.92</v>
      </c>
      <c r="I14" s="77">
        <v>2.7696759259259259E-3</v>
      </c>
      <c r="J14" s="80">
        <v>0.35625000000000001</v>
      </c>
      <c r="K14" s="80">
        <v>0.61944444444444446</v>
      </c>
    </row>
    <row r="15" spans="1:11" x14ac:dyDescent="0.2">
      <c r="A15" s="78">
        <v>20.5</v>
      </c>
      <c r="B15" s="79">
        <v>0.91</v>
      </c>
      <c r="C15" s="77">
        <v>1.4907407407407406E-3</v>
      </c>
      <c r="D15" s="80">
        <v>0.19097222222222221</v>
      </c>
      <c r="E15" s="80">
        <v>0.40138888888888885</v>
      </c>
      <c r="F15" s="113"/>
      <c r="G15" s="78">
        <v>20.5</v>
      </c>
      <c r="H15" s="81">
        <v>0.91</v>
      </c>
      <c r="I15" s="77">
        <v>2.7974537037037035E-3</v>
      </c>
      <c r="J15" s="80">
        <v>0.36041666666666666</v>
      </c>
      <c r="K15" s="80">
        <v>0.62638888888888888</v>
      </c>
    </row>
    <row r="16" spans="1:11" x14ac:dyDescent="0.2">
      <c r="A16" s="78">
        <v>20</v>
      </c>
      <c r="B16" s="79">
        <v>0.9</v>
      </c>
      <c r="C16" s="77">
        <v>1.5057870370370373E-3</v>
      </c>
      <c r="D16" s="80">
        <v>0.19305555555555554</v>
      </c>
      <c r="E16" s="80">
        <v>0.4055555555555555</v>
      </c>
      <c r="F16" s="113"/>
      <c r="G16" s="78">
        <v>20</v>
      </c>
      <c r="H16" s="81">
        <v>0.9</v>
      </c>
      <c r="I16" s="77">
        <v>2.8252314814814811E-3</v>
      </c>
      <c r="J16" s="80">
        <v>0.36388888888888887</v>
      </c>
      <c r="K16" s="80">
        <v>0.6333333333333333</v>
      </c>
    </row>
    <row r="17" spans="1:11" x14ac:dyDescent="0.2">
      <c r="A17" s="78">
        <v>19.5</v>
      </c>
      <c r="B17" s="79">
        <v>0.89</v>
      </c>
      <c r="C17" s="77">
        <v>1.5208333333333332E-3</v>
      </c>
      <c r="D17" s="80">
        <v>0.19513888888888889</v>
      </c>
      <c r="E17" s="80">
        <v>0.41041666666666665</v>
      </c>
      <c r="F17" s="113"/>
      <c r="G17" s="78">
        <v>19.5</v>
      </c>
      <c r="H17" s="81">
        <v>0.89</v>
      </c>
      <c r="I17" s="77">
        <v>2.8541666666666667E-3</v>
      </c>
      <c r="J17" s="80">
        <v>0.36805555555555558</v>
      </c>
      <c r="K17" s="80">
        <v>0.64027777777777783</v>
      </c>
    </row>
    <row r="18" spans="1:11" x14ac:dyDescent="0.2">
      <c r="A18" s="78">
        <v>19</v>
      </c>
      <c r="B18" s="79">
        <v>0.88</v>
      </c>
      <c r="C18" s="77">
        <v>1.5358796296296294E-3</v>
      </c>
      <c r="D18" s="80">
        <v>0.19652777777777777</v>
      </c>
      <c r="E18" s="80">
        <v>0.4152777777777778</v>
      </c>
      <c r="F18" s="113"/>
      <c r="G18" s="78">
        <v>19</v>
      </c>
      <c r="H18" s="81">
        <v>0.88</v>
      </c>
      <c r="I18" s="77">
        <v>2.8819444444444444E-3</v>
      </c>
      <c r="J18" s="80">
        <v>0.37222222222222223</v>
      </c>
      <c r="K18" s="80">
        <v>0.6479166666666667</v>
      </c>
    </row>
    <row r="19" spans="1:11" x14ac:dyDescent="0.2">
      <c r="A19" s="78">
        <v>18.5</v>
      </c>
      <c r="B19" s="79">
        <v>0.87</v>
      </c>
      <c r="C19" s="77">
        <v>1.5520833333333333E-3</v>
      </c>
      <c r="D19" s="80">
        <v>0.1986111111111111</v>
      </c>
      <c r="E19" s="80">
        <v>0.4201388888888889</v>
      </c>
      <c r="F19" s="113"/>
      <c r="G19" s="78">
        <v>18.5</v>
      </c>
      <c r="H19" s="81">
        <v>0.87</v>
      </c>
      <c r="I19" s="77">
        <v>2.9108796296296296E-3</v>
      </c>
      <c r="J19" s="80">
        <v>0.37708333333333338</v>
      </c>
      <c r="K19" s="80">
        <v>0.65555555555555556</v>
      </c>
    </row>
    <row r="20" spans="1:11" x14ac:dyDescent="0.2">
      <c r="A20" s="78">
        <v>18</v>
      </c>
      <c r="B20" s="79">
        <v>0.86</v>
      </c>
      <c r="C20" s="77">
        <v>1.5671296296296299E-3</v>
      </c>
      <c r="D20" s="80">
        <v>0.20069444444444443</v>
      </c>
      <c r="E20" s="80">
        <v>0.42499999999999999</v>
      </c>
      <c r="F20" s="113"/>
      <c r="G20" s="78">
        <v>18</v>
      </c>
      <c r="H20" s="81">
        <v>0.86</v>
      </c>
      <c r="I20" s="77">
        <v>2.9398148148148148E-3</v>
      </c>
      <c r="J20" s="80">
        <v>0.38125000000000003</v>
      </c>
      <c r="K20" s="80">
        <v>0.66319444444444442</v>
      </c>
    </row>
    <row r="21" spans="1:11" x14ac:dyDescent="0.2">
      <c r="A21" s="78">
        <v>17.5</v>
      </c>
      <c r="B21" s="79">
        <v>0.85</v>
      </c>
      <c r="C21" s="77">
        <v>1.5833333333333335E-3</v>
      </c>
      <c r="D21" s="80">
        <v>0.20277777777777781</v>
      </c>
      <c r="E21" s="80">
        <v>0.42986111111111108</v>
      </c>
      <c r="F21" s="113"/>
      <c r="G21" s="78">
        <v>17.5</v>
      </c>
      <c r="H21" s="81">
        <v>0.85</v>
      </c>
      <c r="I21" s="77">
        <v>2.9699074074074072E-3</v>
      </c>
      <c r="J21" s="80">
        <v>0.38541666666666669</v>
      </c>
      <c r="K21" s="80">
        <v>0.67083333333333339</v>
      </c>
    </row>
    <row r="22" spans="1:11" x14ac:dyDescent="0.2">
      <c r="A22" s="78">
        <v>17</v>
      </c>
      <c r="B22" s="79">
        <v>0.84</v>
      </c>
      <c r="C22" s="77">
        <v>1.5983796296296295E-3</v>
      </c>
      <c r="D22" s="80">
        <v>0.20486111111111113</v>
      </c>
      <c r="E22" s="80">
        <v>0.43472222222222223</v>
      </c>
      <c r="F22" s="113"/>
      <c r="G22" s="78">
        <v>17</v>
      </c>
      <c r="H22" s="81">
        <v>0.84</v>
      </c>
      <c r="I22" s="77">
        <v>2.9988425925925929E-3</v>
      </c>
      <c r="J22" s="80">
        <v>0.39027777777777778</v>
      </c>
      <c r="K22" s="80">
        <v>0.67847222222222225</v>
      </c>
    </row>
    <row r="23" spans="1:11" x14ac:dyDescent="0.2">
      <c r="A23" s="78">
        <v>16.5</v>
      </c>
      <c r="B23" s="79">
        <v>0.83</v>
      </c>
      <c r="C23" s="77">
        <v>1.6145833333333333E-3</v>
      </c>
      <c r="D23" s="80">
        <v>0.20694444444444446</v>
      </c>
      <c r="E23" s="80">
        <v>0.44027777777777777</v>
      </c>
      <c r="F23" s="113"/>
      <c r="G23" s="78">
        <v>16.5</v>
      </c>
      <c r="H23" s="81">
        <v>0.83</v>
      </c>
      <c r="I23" s="77">
        <v>3.0289351851851849E-3</v>
      </c>
      <c r="J23" s="80">
        <v>0.39513888888888887</v>
      </c>
      <c r="K23" s="80">
        <v>0.68680555555555556</v>
      </c>
    </row>
    <row r="24" spans="1:11" x14ac:dyDescent="0.2">
      <c r="A24" s="78">
        <v>16</v>
      </c>
      <c r="B24" s="79">
        <v>0.82</v>
      </c>
      <c r="C24" s="77">
        <v>1.6307870370370367E-3</v>
      </c>
      <c r="D24" s="80">
        <v>0.20902777777777778</v>
      </c>
      <c r="E24" s="80">
        <v>0.44513888888888892</v>
      </c>
      <c r="F24" s="113"/>
      <c r="G24" s="78">
        <v>16</v>
      </c>
      <c r="H24" s="81">
        <v>0.82</v>
      </c>
      <c r="I24" s="77">
        <v>3.0590277777777781E-3</v>
      </c>
      <c r="J24" s="80">
        <v>0.39999999999999997</v>
      </c>
      <c r="K24" s="80">
        <v>0.69513888888888886</v>
      </c>
    </row>
    <row r="25" spans="1:11" x14ac:dyDescent="0.2">
      <c r="A25" s="78">
        <v>15.5</v>
      </c>
      <c r="B25" s="79">
        <v>0.81</v>
      </c>
      <c r="C25" s="77">
        <v>1.6469907407407407E-3</v>
      </c>
      <c r="D25" s="80">
        <v>0.21111111111111111</v>
      </c>
      <c r="E25" s="80">
        <v>0.45069444444444445</v>
      </c>
      <c r="F25" s="113"/>
      <c r="G25" s="78">
        <v>15.5</v>
      </c>
      <c r="H25" s="81">
        <v>0.81</v>
      </c>
      <c r="I25" s="77">
        <v>3.0902777777777782E-3</v>
      </c>
      <c r="J25" s="80">
        <v>0.40486111111111112</v>
      </c>
      <c r="K25" s="80">
        <v>0.70416666666666661</v>
      </c>
    </row>
    <row r="26" spans="1:11" x14ac:dyDescent="0.2">
      <c r="A26" s="78">
        <v>15</v>
      </c>
      <c r="B26" s="79">
        <v>0.8</v>
      </c>
      <c r="C26" s="77">
        <v>1.6631944444444446E-3</v>
      </c>
      <c r="D26" s="80">
        <v>0.21319444444444444</v>
      </c>
      <c r="E26" s="80">
        <v>0.45694444444444443</v>
      </c>
      <c r="F26" s="113"/>
      <c r="G26" s="78">
        <v>15</v>
      </c>
      <c r="H26" s="81">
        <v>0.8</v>
      </c>
      <c r="I26" s="77">
        <v>3.1215277777777782E-3</v>
      </c>
      <c r="J26" s="80">
        <v>0.40972222222222227</v>
      </c>
      <c r="K26" s="80">
        <v>0.71250000000000002</v>
      </c>
    </row>
    <row r="27" spans="1:11" x14ac:dyDescent="0.2">
      <c r="A27" s="78">
        <v>14.5</v>
      </c>
      <c r="B27" s="79">
        <v>0.79</v>
      </c>
      <c r="C27" s="77">
        <v>1.6805555555555556E-3</v>
      </c>
      <c r="D27" s="80">
        <v>0.21527777777777779</v>
      </c>
      <c r="E27" s="80">
        <v>0.46249999999999997</v>
      </c>
      <c r="F27" s="113"/>
      <c r="G27" s="78">
        <v>14.5</v>
      </c>
      <c r="H27" s="81">
        <v>0.79</v>
      </c>
      <c r="I27" s="77">
        <v>3.1527777777777782E-3</v>
      </c>
      <c r="J27" s="80">
        <v>0.4145833333333333</v>
      </c>
      <c r="K27" s="80">
        <v>0.72152777777777777</v>
      </c>
    </row>
    <row r="28" spans="1:11" x14ac:dyDescent="0.2">
      <c r="A28" s="78">
        <v>14</v>
      </c>
      <c r="B28" s="79">
        <v>0.78</v>
      </c>
      <c r="C28" s="77">
        <v>1.6967592592592592E-3</v>
      </c>
      <c r="D28" s="80">
        <v>0.21736111111111112</v>
      </c>
      <c r="E28" s="80">
        <v>0.4680555555555555</v>
      </c>
      <c r="F28" s="113"/>
      <c r="G28" s="78">
        <v>14</v>
      </c>
      <c r="H28" s="81">
        <v>0.78</v>
      </c>
      <c r="I28" s="77">
        <v>3.1840277777777774E-3</v>
      </c>
      <c r="J28" s="80">
        <v>0.4201388888888889</v>
      </c>
      <c r="K28" s="80">
        <v>0.73125000000000007</v>
      </c>
    </row>
    <row r="29" spans="1:11" x14ac:dyDescent="0.2">
      <c r="A29" s="78">
        <v>13.5</v>
      </c>
      <c r="B29" s="79">
        <v>0.77</v>
      </c>
      <c r="C29" s="77">
        <v>1.7141203703703702E-3</v>
      </c>
      <c r="D29" s="80">
        <v>0.21944444444444444</v>
      </c>
      <c r="E29" s="80">
        <v>0.47430555555555554</v>
      </c>
      <c r="F29" s="113"/>
      <c r="G29" s="78">
        <v>13.5</v>
      </c>
      <c r="H29" s="81">
        <v>0.77</v>
      </c>
      <c r="I29" s="77">
        <v>3.2152777777777774E-3</v>
      </c>
      <c r="J29" s="80">
        <v>0.42569444444444443</v>
      </c>
      <c r="K29" s="80">
        <v>0.7402777777777777</v>
      </c>
    </row>
    <row r="30" spans="1:11" x14ac:dyDescent="0.2">
      <c r="A30" s="78">
        <v>13</v>
      </c>
      <c r="B30" s="79">
        <v>0.76</v>
      </c>
      <c r="C30" s="77">
        <v>1.7314814814814814E-3</v>
      </c>
      <c r="D30" s="80">
        <v>0.22152777777777777</v>
      </c>
      <c r="E30" s="80">
        <v>0.48055555555555557</v>
      </c>
      <c r="F30" s="113"/>
      <c r="G30" s="78">
        <v>13</v>
      </c>
      <c r="H30" s="81">
        <v>0.76</v>
      </c>
      <c r="I30" s="77">
        <v>3.2476851851851851E-3</v>
      </c>
      <c r="J30" s="80">
        <v>0.43124999999999997</v>
      </c>
      <c r="K30" s="80">
        <v>0.75</v>
      </c>
    </row>
    <row r="31" spans="1:11" x14ac:dyDescent="0.2">
      <c r="A31" s="78">
        <v>12.5</v>
      </c>
      <c r="B31" s="79">
        <v>0.75</v>
      </c>
      <c r="C31" s="77">
        <v>1.7488425925925926E-3</v>
      </c>
      <c r="D31" s="80">
        <v>0.22430555555555556</v>
      </c>
      <c r="E31" s="80">
        <v>0.48680555555555555</v>
      </c>
      <c r="F31" s="113"/>
      <c r="G31" s="78">
        <v>12.5</v>
      </c>
      <c r="H31" s="81">
        <v>0.75</v>
      </c>
      <c r="I31" s="77">
        <v>3.2800925925925927E-3</v>
      </c>
      <c r="J31" s="80">
        <v>0.4368055555555555</v>
      </c>
      <c r="K31" s="80">
        <v>0.76041666666666663</v>
      </c>
    </row>
    <row r="32" spans="1:11" x14ac:dyDescent="0.2">
      <c r="A32" s="78">
        <v>12</v>
      </c>
      <c r="B32" s="79">
        <v>0.74</v>
      </c>
      <c r="C32" s="77">
        <v>1.7662037037037039E-3</v>
      </c>
      <c r="D32" s="80">
        <v>0.22638888888888889</v>
      </c>
      <c r="E32" s="80">
        <v>0.49374999999999997</v>
      </c>
      <c r="F32" s="113"/>
      <c r="G32" s="78">
        <v>12</v>
      </c>
      <c r="H32" s="81">
        <v>0.74</v>
      </c>
      <c r="I32" s="77">
        <v>3.3136574074074075E-3</v>
      </c>
      <c r="J32" s="80">
        <v>0.44305555555555554</v>
      </c>
      <c r="K32" s="80">
        <v>0.77013888888888893</v>
      </c>
    </row>
    <row r="33" spans="1:11" x14ac:dyDescent="0.2">
      <c r="A33" s="78">
        <v>11.5</v>
      </c>
      <c r="B33" s="79">
        <v>0.73</v>
      </c>
      <c r="C33" s="77">
        <v>1.7835648148148149E-3</v>
      </c>
      <c r="D33" s="80">
        <v>0.22847222222222222</v>
      </c>
      <c r="E33" s="80">
        <v>0.50069444444444444</v>
      </c>
      <c r="F33" s="113"/>
      <c r="G33" s="78">
        <v>11.5</v>
      </c>
      <c r="H33" s="81">
        <v>0.73</v>
      </c>
      <c r="I33" s="77">
        <v>3.3460648148148152E-3</v>
      </c>
      <c r="J33" s="80">
        <v>0.44930555555555557</v>
      </c>
      <c r="K33" s="80">
        <v>0.78125</v>
      </c>
    </row>
    <row r="34" spans="1:11" x14ac:dyDescent="0.2">
      <c r="A34" s="78">
        <v>11</v>
      </c>
      <c r="B34" s="79">
        <v>0.72</v>
      </c>
      <c r="C34" s="77">
        <v>1.8009259259259261E-3</v>
      </c>
      <c r="D34" s="80">
        <v>0.23055555555555554</v>
      </c>
      <c r="E34" s="80">
        <v>0.50763888888888886</v>
      </c>
      <c r="F34" s="113"/>
      <c r="G34" s="78">
        <v>11</v>
      </c>
      <c r="H34" s="81">
        <v>0.72</v>
      </c>
      <c r="I34" s="77">
        <v>3.37962962962963E-3</v>
      </c>
      <c r="J34" s="80">
        <v>0.45555555555555555</v>
      </c>
      <c r="K34" s="80">
        <v>0.79166666666666663</v>
      </c>
    </row>
    <row r="35" spans="1:11" x14ac:dyDescent="0.2">
      <c r="A35" s="78">
        <v>10.5</v>
      </c>
      <c r="B35" s="79">
        <v>0.71</v>
      </c>
      <c r="C35" s="77">
        <v>1.8194444444444445E-3</v>
      </c>
      <c r="D35" s="80">
        <v>0.23333333333333331</v>
      </c>
      <c r="E35" s="80">
        <v>0.51458333333333328</v>
      </c>
      <c r="F35" s="113"/>
      <c r="G35" s="78">
        <v>10.5</v>
      </c>
      <c r="H35" s="81">
        <v>0.71</v>
      </c>
      <c r="I35" s="77">
        <v>3.4131944444444444E-3</v>
      </c>
      <c r="J35" s="80">
        <v>0.46180555555555558</v>
      </c>
      <c r="K35" s="80">
        <v>0.8027777777777777</v>
      </c>
    </row>
    <row r="36" spans="1:11" x14ac:dyDescent="0.2">
      <c r="A36" s="78">
        <v>10</v>
      </c>
      <c r="B36" s="79">
        <v>0.7</v>
      </c>
      <c r="C36" s="77">
        <v>1.8379629629629629E-3</v>
      </c>
      <c r="D36" s="80">
        <v>0.23541666666666669</v>
      </c>
      <c r="E36" s="80">
        <v>0.52152777777777781</v>
      </c>
      <c r="F36" s="113"/>
      <c r="G36" s="78">
        <v>10</v>
      </c>
      <c r="H36" s="81">
        <v>0.7</v>
      </c>
      <c r="I36" s="77">
        <v>3.4479166666666668E-3</v>
      </c>
      <c r="J36" s="80">
        <v>0.4680555555555555</v>
      </c>
      <c r="K36" s="80">
        <v>0.81458333333333333</v>
      </c>
    </row>
    <row r="37" spans="1:11" x14ac:dyDescent="0.2">
      <c r="A37" s="78">
        <v>9.5</v>
      </c>
      <c r="B37" s="79">
        <v>0.69</v>
      </c>
      <c r="C37" s="77">
        <v>1.8564814814814815E-3</v>
      </c>
      <c r="D37" s="80">
        <v>0.23819444444444446</v>
      </c>
      <c r="E37" s="80">
        <v>0.52916666666666667</v>
      </c>
      <c r="F37" s="113"/>
      <c r="G37" s="78">
        <v>9.5</v>
      </c>
      <c r="H37" s="81">
        <v>0.69</v>
      </c>
      <c r="I37" s="77">
        <v>3.4826388888888888E-3</v>
      </c>
      <c r="J37" s="80">
        <v>0.47500000000000003</v>
      </c>
      <c r="K37" s="80">
        <v>0.82638888888888884</v>
      </c>
    </row>
    <row r="38" spans="1:11" x14ac:dyDescent="0.2">
      <c r="A38" s="78">
        <v>9</v>
      </c>
      <c r="B38" s="79">
        <v>0.68</v>
      </c>
      <c r="C38" s="77">
        <v>1.8750000000000001E-3</v>
      </c>
      <c r="D38" s="80">
        <v>0.24027777777777778</v>
      </c>
      <c r="E38" s="80">
        <v>0.53749999999999998</v>
      </c>
      <c r="F38" s="113"/>
      <c r="G38" s="78">
        <v>9</v>
      </c>
      <c r="H38" s="81">
        <v>0.68</v>
      </c>
      <c r="I38" s="77">
        <v>3.5173611111111113E-3</v>
      </c>
      <c r="J38" s="80">
        <v>0.48194444444444445</v>
      </c>
      <c r="K38" s="80">
        <v>0.83819444444444446</v>
      </c>
    </row>
    <row r="39" spans="1:11" x14ac:dyDescent="0.2">
      <c r="A39" s="78">
        <v>8.5</v>
      </c>
      <c r="B39" s="79">
        <v>0.67</v>
      </c>
      <c r="C39" s="77">
        <v>1.8935185185185183E-3</v>
      </c>
      <c r="D39" s="80">
        <v>0.24236111111111111</v>
      </c>
      <c r="E39" s="80">
        <v>0.54513888888888895</v>
      </c>
      <c r="F39" s="113"/>
      <c r="G39" s="78">
        <v>8.5</v>
      </c>
      <c r="H39" s="81">
        <v>0.67</v>
      </c>
      <c r="I39" s="77">
        <v>3.5520833333333337E-3</v>
      </c>
      <c r="J39" s="80">
        <v>0.48888888888888887</v>
      </c>
      <c r="K39" s="80">
        <v>0.85069444444444453</v>
      </c>
    </row>
    <row r="40" spans="1:11" x14ac:dyDescent="0.2">
      <c r="A40" s="78">
        <v>8</v>
      </c>
      <c r="B40" s="79">
        <v>0.66</v>
      </c>
      <c r="C40" s="77">
        <v>1.912037037037037E-3</v>
      </c>
      <c r="D40" s="80">
        <v>0.24513888888888888</v>
      </c>
      <c r="E40" s="80">
        <v>0.55347222222222225</v>
      </c>
      <c r="F40" s="113"/>
      <c r="G40" s="78">
        <v>8</v>
      </c>
      <c r="H40" s="81">
        <v>0.66</v>
      </c>
      <c r="I40" s="77">
        <v>3.5879629629629629E-3</v>
      </c>
      <c r="J40" s="80">
        <v>0.49652777777777773</v>
      </c>
      <c r="K40" s="80">
        <v>0.86388888888888893</v>
      </c>
    </row>
    <row r="41" spans="1:11" x14ac:dyDescent="0.2">
      <c r="A41" s="78">
        <v>7.5</v>
      </c>
      <c r="B41" s="79">
        <v>0.65</v>
      </c>
      <c r="C41" s="77">
        <v>1.931712962962963E-3</v>
      </c>
      <c r="D41" s="80">
        <v>0.24722222222222223</v>
      </c>
      <c r="E41" s="80">
        <v>0.56180555555555556</v>
      </c>
      <c r="F41" s="113"/>
      <c r="G41" s="78">
        <v>7.5</v>
      </c>
      <c r="H41" s="81">
        <v>0.65</v>
      </c>
      <c r="I41" s="77">
        <v>3.623842592592593E-3</v>
      </c>
      <c r="J41" s="80">
        <v>0.50416666666666665</v>
      </c>
      <c r="K41" s="80">
        <v>0.87708333333333333</v>
      </c>
    </row>
  </sheetData>
  <mergeCells count="2">
    <mergeCell ref="A2:E2"/>
    <mergeCell ref="G2:K2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41"/>
  <sheetViews>
    <sheetView workbookViewId="0">
      <selection activeCell="K14" sqref="K14:K26"/>
    </sheetView>
  </sheetViews>
  <sheetFormatPr baseColWidth="10" defaultRowHeight="16" x14ac:dyDescent="0.2"/>
  <cols>
    <col min="1" max="5" width="11" customWidth="1"/>
    <col min="7" max="9" width="11" customWidth="1"/>
    <col min="10" max="11" width="12" customWidth="1"/>
  </cols>
  <sheetData>
    <row r="2" spans="1:11" x14ac:dyDescent="0.2">
      <c r="A2" s="83"/>
      <c r="B2" s="84"/>
      <c r="C2" s="84"/>
      <c r="D2" s="84"/>
      <c r="E2" s="84"/>
      <c r="F2" s="85"/>
      <c r="G2" s="83"/>
      <c r="H2" s="83"/>
      <c r="I2" s="83"/>
      <c r="J2" s="83"/>
      <c r="K2" s="83"/>
    </row>
    <row r="3" spans="1:11" x14ac:dyDescent="0.2">
      <c r="A3" s="99" t="s">
        <v>381</v>
      </c>
      <c r="B3" s="100" t="s">
        <v>382</v>
      </c>
      <c r="C3" s="100" t="s">
        <v>383</v>
      </c>
      <c r="D3" s="100" t="s">
        <v>384</v>
      </c>
      <c r="E3" s="100" t="s">
        <v>385</v>
      </c>
      <c r="F3" s="101" t="s">
        <v>386</v>
      </c>
      <c r="G3" s="102" t="s">
        <v>387</v>
      </c>
      <c r="H3" s="102" t="s">
        <v>388</v>
      </c>
      <c r="I3" s="102" t="s">
        <v>389</v>
      </c>
      <c r="J3" s="102" t="s">
        <v>390</v>
      </c>
      <c r="K3" s="103" t="s">
        <v>391</v>
      </c>
    </row>
    <row r="4" spans="1:11" x14ac:dyDescent="0.2">
      <c r="A4" s="95"/>
      <c r="B4" s="88" t="s">
        <v>0</v>
      </c>
      <c r="C4" s="88"/>
      <c r="D4" s="88"/>
      <c r="E4" s="88"/>
      <c r="F4" s="87"/>
      <c r="G4" s="86"/>
      <c r="H4" s="86"/>
      <c r="I4" s="86" t="s">
        <v>1</v>
      </c>
      <c r="J4" s="86"/>
      <c r="K4" s="96"/>
    </row>
    <row r="5" spans="1:11" x14ac:dyDescent="0.2">
      <c r="A5" s="95" t="s">
        <v>2</v>
      </c>
      <c r="B5" s="88" t="s">
        <v>3</v>
      </c>
      <c r="C5" s="88">
        <v>200</v>
      </c>
      <c r="D5" s="88">
        <v>400</v>
      </c>
      <c r="E5" s="88">
        <v>800</v>
      </c>
      <c r="F5" s="87"/>
      <c r="G5" s="86" t="s">
        <v>2</v>
      </c>
      <c r="H5" s="86" t="s">
        <v>3</v>
      </c>
      <c r="I5" s="86" t="s">
        <v>4</v>
      </c>
      <c r="J5" s="86" t="s">
        <v>5</v>
      </c>
      <c r="K5" s="96" t="s">
        <v>6</v>
      </c>
    </row>
    <row r="6" spans="1:11" x14ac:dyDescent="0.2">
      <c r="A6" s="95">
        <v>25</v>
      </c>
      <c r="B6" s="89">
        <v>1</v>
      </c>
      <c r="C6" s="90">
        <v>1.4548611111111114E-3</v>
      </c>
      <c r="D6" s="91">
        <v>0.18472222222222223</v>
      </c>
      <c r="E6" s="91">
        <v>0.37777777777777777</v>
      </c>
      <c r="F6" s="87"/>
      <c r="G6" s="86">
        <v>25</v>
      </c>
      <c r="H6" s="92">
        <v>1</v>
      </c>
      <c r="I6" s="93">
        <v>2.8472222222222219E-3</v>
      </c>
      <c r="J6" s="94">
        <v>0.36527777777777781</v>
      </c>
      <c r="K6" s="97">
        <v>0.63472222222222219</v>
      </c>
    </row>
    <row r="7" spans="1:11" x14ac:dyDescent="0.2">
      <c r="A7" s="95">
        <v>24.5</v>
      </c>
      <c r="B7" s="89">
        <v>0.99</v>
      </c>
      <c r="C7" s="90">
        <v>1.4699074074074074E-3</v>
      </c>
      <c r="D7" s="91">
        <v>0.18680555555555556</v>
      </c>
      <c r="E7" s="91">
        <v>0.38125000000000003</v>
      </c>
      <c r="F7" s="87"/>
      <c r="G7" s="86">
        <v>24.5</v>
      </c>
      <c r="H7" s="92">
        <v>0.99</v>
      </c>
      <c r="I7" s="93">
        <v>2.8761574074074071E-3</v>
      </c>
      <c r="J7" s="91">
        <v>0.36874999999999997</v>
      </c>
      <c r="K7" s="98">
        <v>0.64097222222222217</v>
      </c>
    </row>
    <row r="8" spans="1:11" x14ac:dyDescent="0.2">
      <c r="A8" s="95">
        <v>24</v>
      </c>
      <c r="B8" s="89">
        <v>0.98</v>
      </c>
      <c r="C8" s="90">
        <v>1.4837962962962964E-3</v>
      </c>
      <c r="D8" s="91">
        <v>0.18819444444444444</v>
      </c>
      <c r="E8" s="91">
        <v>0.38541666666666669</v>
      </c>
      <c r="F8" s="87"/>
      <c r="G8" s="86">
        <v>24</v>
      </c>
      <c r="H8" s="92">
        <v>0.98</v>
      </c>
      <c r="I8" s="93">
        <v>2.9039351851851852E-3</v>
      </c>
      <c r="J8" s="91">
        <v>0.37291666666666662</v>
      </c>
      <c r="K8" s="98">
        <v>0.6479166666666667</v>
      </c>
    </row>
    <row r="9" spans="1:11" x14ac:dyDescent="0.2">
      <c r="A9" s="95">
        <v>23.5</v>
      </c>
      <c r="B9" s="89">
        <v>0.97</v>
      </c>
      <c r="C9" s="90">
        <v>1.4988425925925924E-3</v>
      </c>
      <c r="D9" s="91">
        <v>0.19027777777777777</v>
      </c>
      <c r="E9" s="91">
        <v>0.3888888888888889</v>
      </c>
      <c r="F9" s="87"/>
      <c r="G9" s="86">
        <v>23.5</v>
      </c>
      <c r="H9" s="92">
        <v>0.97</v>
      </c>
      <c r="I9" s="93">
        <v>2.9340277777777772E-3</v>
      </c>
      <c r="J9" s="91">
        <v>0.37638888888888888</v>
      </c>
      <c r="K9" s="98">
        <v>0.65416666666666667</v>
      </c>
    </row>
    <row r="10" spans="1:11" x14ac:dyDescent="0.2">
      <c r="A10" s="95">
        <v>23</v>
      </c>
      <c r="B10" s="89">
        <v>0.96</v>
      </c>
      <c r="C10" s="90">
        <v>1.5138888888888891E-3</v>
      </c>
      <c r="D10" s="91">
        <v>0.19236111111111112</v>
      </c>
      <c r="E10" s="91">
        <v>0.39305555555555555</v>
      </c>
      <c r="F10" s="87"/>
      <c r="G10" s="86">
        <v>23</v>
      </c>
      <c r="H10" s="92">
        <v>0.96</v>
      </c>
      <c r="I10" s="93">
        <v>2.9629629629629628E-3</v>
      </c>
      <c r="J10" s="91">
        <v>0.38055555555555554</v>
      </c>
      <c r="K10" s="98">
        <v>0.66111111111111109</v>
      </c>
    </row>
    <row r="11" spans="1:11" x14ac:dyDescent="0.2">
      <c r="A11" s="95">
        <v>22.5</v>
      </c>
      <c r="B11" s="89">
        <v>0.95</v>
      </c>
      <c r="C11" s="90">
        <v>1.5289351851851853E-3</v>
      </c>
      <c r="D11" s="91">
        <v>0.19444444444444445</v>
      </c>
      <c r="E11" s="91">
        <v>0.3972222222222222</v>
      </c>
      <c r="F11" s="87"/>
      <c r="G11" s="86">
        <v>22.5</v>
      </c>
      <c r="H11" s="92">
        <v>0.95</v>
      </c>
      <c r="I11" s="93">
        <v>2.991898148148148E-3</v>
      </c>
      <c r="J11" s="91">
        <v>0.38472222222222219</v>
      </c>
      <c r="K11" s="98">
        <v>0.66805555555555562</v>
      </c>
    </row>
    <row r="12" spans="1:11" x14ac:dyDescent="0.2">
      <c r="A12" s="95">
        <v>22</v>
      </c>
      <c r="B12" s="89">
        <v>0.94</v>
      </c>
      <c r="C12" s="90">
        <v>1.5439814814814812E-3</v>
      </c>
      <c r="D12" s="91">
        <v>0.19583333333333333</v>
      </c>
      <c r="E12" s="91">
        <v>0.40069444444444446</v>
      </c>
      <c r="F12" s="87"/>
      <c r="G12" s="86">
        <v>22</v>
      </c>
      <c r="H12" s="92">
        <v>0.94</v>
      </c>
      <c r="I12" s="93">
        <v>3.0219907407407405E-3</v>
      </c>
      <c r="J12" s="91">
        <v>0.3888888888888889</v>
      </c>
      <c r="K12" s="98">
        <v>0.67499999999999993</v>
      </c>
    </row>
    <row r="13" spans="1:11" x14ac:dyDescent="0.2">
      <c r="A13" s="95">
        <v>21.5</v>
      </c>
      <c r="B13" s="89">
        <v>0.93</v>
      </c>
      <c r="C13" s="90">
        <v>1.5601851851851851E-3</v>
      </c>
      <c r="D13" s="91">
        <v>0.19791666666666666</v>
      </c>
      <c r="E13" s="91">
        <v>0.40486111111111112</v>
      </c>
      <c r="F13" s="87"/>
      <c r="G13" s="86">
        <v>21.5</v>
      </c>
      <c r="H13" s="92">
        <v>0.93</v>
      </c>
      <c r="I13" s="93">
        <v>3.0520833333333333E-3</v>
      </c>
      <c r="J13" s="91">
        <v>0.39305555555555555</v>
      </c>
      <c r="K13" s="98">
        <v>0.68263888888888891</v>
      </c>
    </row>
    <row r="14" spans="1:11" x14ac:dyDescent="0.2">
      <c r="A14" s="95">
        <v>21</v>
      </c>
      <c r="B14" s="89">
        <v>0.92</v>
      </c>
      <c r="C14" s="90">
        <v>1.5752314814814815E-3</v>
      </c>
      <c r="D14" s="91">
        <v>0.19999999999999998</v>
      </c>
      <c r="E14" s="91">
        <v>0.40902777777777777</v>
      </c>
      <c r="F14" s="87"/>
      <c r="G14" s="86">
        <v>21</v>
      </c>
      <c r="H14" s="92">
        <v>0.92</v>
      </c>
      <c r="I14" s="93">
        <v>3.0833333333333338E-3</v>
      </c>
      <c r="J14" s="91">
        <v>0.3972222222222222</v>
      </c>
      <c r="K14" s="98">
        <v>0.68958333333333333</v>
      </c>
    </row>
    <row r="15" spans="1:11" x14ac:dyDescent="0.2">
      <c r="A15" s="95">
        <v>20.5</v>
      </c>
      <c r="B15" s="89">
        <v>0.91</v>
      </c>
      <c r="C15" s="90">
        <v>1.5914351851851851E-3</v>
      </c>
      <c r="D15" s="91">
        <v>0.20208333333333331</v>
      </c>
      <c r="E15" s="91">
        <v>0.41319444444444442</v>
      </c>
      <c r="F15" s="87"/>
      <c r="G15" s="86">
        <v>20.5</v>
      </c>
      <c r="H15" s="92">
        <v>0.91</v>
      </c>
      <c r="I15" s="93">
        <v>3.1134259259259257E-3</v>
      </c>
      <c r="J15" s="91">
        <v>0.40138888888888885</v>
      </c>
      <c r="K15" s="98">
        <v>0.6972222222222223</v>
      </c>
    </row>
    <row r="16" spans="1:11" x14ac:dyDescent="0.2">
      <c r="A16" s="95">
        <v>20</v>
      </c>
      <c r="B16" s="89">
        <v>0.9</v>
      </c>
      <c r="C16" s="90">
        <v>1.6076388888888887E-3</v>
      </c>
      <c r="D16" s="91">
        <v>0.20416666666666669</v>
      </c>
      <c r="E16" s="91">
        <v>0.41736111111111113</v>
      </c>
      <c r="F16" s="87"/>
      <c r="G16" s="86">
        <v>20</v>
      </c>
      <c r="H16" s="92">
        <v>0.9</v>
      </c>
      <c r="I16" s="93">
        <v>3.1446759259259258E-3</v>
      </c>
      <c r="J16" s="91">
        <v>0.4055555555555555</v>
      </c>
      <c r="K16" s="98">
        <v>0.7055555555555556</v>
      </c>
    </row>
    <row r="17" spans="1:11" x14ac:dyDescent="0.2">
      <c r="A17" s="95">
        <v>19.5</v>
      </c>
      <c r="B17" s="89">
        <v>0.89</v>
      </c>
      <c r="C17" s="90">
        <v>1.6226851851851853E-3</v>
      </c>
      <c r="D17" s="91">
        <v>0.20625000000000002</v>
      </c>
      <c r="E17" s="91">
        <v>0.42152777777777778</v>
      </c>
      <c r="F17" s="87"/>
      <c r="G17" s="86">
        <v>19.5</v>
      </c>
      <c r="H17" s="92">
        <v>0.89</v>
      </c>
      <c r="I17" s="93">
        <v>3.1770833333333334E-3</v>
      </c>
      <c r="J17" s="91">
        <v>0.41041666666666665</v>
      </c>
      <c r="K17" s="98">
        <v>0.71319444444444446</v>
      </c>
    </row>
    <row r="18" spans="1:11" x14ac:dyDescent="0.2">
      <c r="A18" s="95">
        <v>19</v>
      </c>
      <c r="B18" s="89">
        <v>0.88</v>
      </c>
      <c r="C18" s="90">
        <v>1.6388888888888887E-3</v>
      </c>
      <c r="D18" s="91">
        <v>0.20833333333333334</v>
      </c>
      <c r="E18" s="91">
        <v>0.42569444444444443</v>
      </c>
      <c r="F18" s="87"/>
      <c r="G18" s="86">
        <v>19</v>
      </c>
      <c r="H18" s="92">
        <v>0.88</v>
      </c>
      <c r="I18" s="93">
        <v>3.2083333333333334E-3</v>
      </c>
      <c r="J18" s="91">
        <v>0.4152777777777778</v>
      </c>
      <c r="K18" s="98">
        <v>0.72152777777777777</v>
      </c>
    </row>
    <row r="19" spans="1:11" x14ac:dyDescent="0.2">
      <c r="A19" s="95">
        <v>18.5</v>
      </c>
      <c r="B19" s="89">
        <v>0.87</v>
      </c>
      <c r="C19" s="90">
        <v>1.6562499999999997E-3</v>
      </c>
      <c r="D19" s="91">
        <v>0.21041666666666667</v>
      </c>
      <c r="E19" s="91">
        <v>0.42986111111111108</v>
      </c>
      <c r="F19" s="87"/>
      <c r="G19" s="86">
        <v>18.5</v>
      </c>
      <c r="H19" s="92">
        <v>0.87</v>
      </c>
      <c r="I19" s="93">
        <v>3.2407407407407406E-3</v>
      </c>
      <c r="J19" s="91">
        <v>0.4201388888888889</v>
      </c>
      <c r="K19" s="98">
        <v>0.72986111111111107</v>
      </c>
    </row>
    <row r="20" spans="1:11" x14ac:dyDescent="0.2">
      <c r="A20" s="95">
        <v>18</v>
      </c>
      <c r="B20" s="89">
        <v>0.86</v>
      </c>
      <c r="C20" s="90">
        <v>1.6724537037037036E-3</v>
      </c>
      <c r="D20" s="91">
        <v>0.21249999999999999</v>
      </c>
      <c r="E20" s="91">
        <v>0.43402777777777773</v>
      </c>
      <c r="F20" s="87"/>
      <c r="G20" s="86">
        <v>18</v>
      </c>
      <c r="H20" s="92">
        <v>0.86</v>
      </c>
      <c r="I20" s="93">
        <v>3.2731481481481479E-3</v>
      </c>
      <c r="J20" s="91">
        <v>0.42499999999999999</v>
      </c>
      <c r="K20" s="98">
        <v>0.73819444444444438</v>
      </c>
    </row>
    <row r="21" spans="1:11" x14ac:dyDescent="0.2">
      <c r="A21" s="95">
        <v>17.5</v>
      </c>
      <c r="B21" s="89">
        <v>0.85</v>
      </c>
      <c r="C21" s="90">
        <v>1.6886574074074076E-3</v>
      </c>
      <c r="D21" s="91">
        <v>0.21458333333333335</v>
      </c>
      <c r="E21" s="91">
        <v>0.43888888888888888</v>
      </c>
      <c r="F21" s="87"/>
      <c r="G21" s="86">
        <v>17.5</v>
      </c>
      <c r="H21" s="92">
        <v>0.85</v>
      </c>
      <c r="I21" s="93">
        <v>3.3055555555555551E-3</v>
      </c>
      <c r="J21" s="91">
        <v>0.42986111111111108</v>
      </c>
      <c r="K21" s="98">
        <v>0.74652777777777779</v>
      </c>
    </row>
    <row r="22" spans="1:11" x14ac:dyDescent="0.2">
      <c r="A22" s="95">
        <v>17</v>
      </c>
      <c r="B22" s="89">
        <v>0.84</v>
      </c>
      <c r="C22" s="90">
        <v>1.7060185185185184E-3</v>
      </c>
      <c r="D22" s="91">
        <v>0.21666666666666667</v>
      </c>
      <c r="E22" s="91">
        <v>0.44305555555555554</v>
      </c>
      <c r="F22" s="87"/>
      <c r="G22" s="86">
        <v>17</v>
      </c>
      <c r="H22" s="92">
        <v>0.84</v>
      </c>
      <c r="I22" s="93">
        <v>3.3391203703703708E-3</v>
      </c>
      <c r="J22" s="91">
        <v>0.43472222222222223</v>
      </c>
      <c r="K22" s="98">
        <v>0.75555555555555554</v>
      </c>
    </row>
    <row r="23" spans="1:11" x14ac:dyDescent="0.2">
      <c r="A23" s="95">
        <v>16.5</v>
      </c>
      <c r="B23" s="89">
        <v>0.83</v>
      </c>
      <c r="C23" s="90">
        <v>1.7233796296296294E-3</v>
      </c>
      <c r="D23" s="91">
        <v>0.21875</v>
      </c>
      <c r="E23" s="91">
        <v>0.44722222222222219</v>
      </c>
      <c r="F23" s="87"/>
      <c r="G23" s="86">
        <v>16.5</v>
      </c>
      <c r="H23" s="92">
        <v>0.83</v>
      </c>
      <c r="I23" s="93">
        <v>3.3715277777777784E-3</v>
      </c>
      <c r="J23" s="91">
        <v>0.44027777777777777</v>
      </c>
      <c r="K23" s="98">
        <v>0.76458333333333339</v>
      </c>
    </row>
    <row r="24" spans="1:11" x14ac:dyDescent="0.2">
      <c r="A24" s="95">
        <v>16</v>
      </c>
      <c r="B24" s="89">
        <v>0.82</v>
      </c>
      <c r="C24" s="90">
        <v>1.7407407407407408E-3</v>
      </c>
      <c r="D24" s="91">
        <v>0.22083333333333333</v>
      </c>
      <c r="E24" s="91">
        <v>0.45208333333333334</v>
      </c>
      <c r="F24" s="87"/>
      <c r="G24" s="86">
        <v>16</v>
      </c>
      <c r="H24" s="92">
        <v>0.82</v>
      </c>
      <c r="I24" s="93">
        <v>3.40625E-3</v>
      </c>
      <c r="J24" s="91">
        <v>0.44513888888888892</v>
      </c>
      <c r="K24" s="98">
        <v>0.77430555555555547</v>
      </c>
    </row>
    <row r="25" spans="1:11" x14ac:dyDescent="0.2">
      <c r="A25" s="95">
        <v>15.5</v>
      </c>
      <c r="B25" s="89">
        <v>0.81</v>
      </c>
      <c r="C25" s="90">
        <v>1.7581018518518518E-3</v>
      </c>
      <c r="D25" s="91">
        <v>0.22291666666666665</v>
      </c>
      <c r="E25" s="91">
        <v>0.45624999999999999</v>
      </c>
      <c r="F25" s="87"/>
      <c r="G25" s="86">
        <v>15.5</v>
      </c>
      <c r="H25" s="92">
        <v>0.81</v>
      </c>
      <c r="I25" s="93">
        <v>3.4398148148148144E-3</v>
      </c>
      <c r="J25" s="91">
        <v>0.45069444444444445</v>
      </c>
      <c r="K25" s="98">
        <v>0.78333333333333333</v>
      </c>
    </row>
    <row r="26" spans="1:11" x14ac:dyDescent="0.2">
      <c r="A26" s="95">
        <v>15</v>
      </c>
      <c r="B26" s="89">
        <v>0.8</v>
      </c>
      <c r="C26" s="90">
        <v>1.7754629629629631E-3</v>
      </c>
      <c r="D26" s="91">
        <v>0.22569444444444445</v>
      </c>
      <c r="E26" s="91">
        <v>0.46111111111111108</v>
      </c>
      <c r="F26" s="87"/>
      <c r="G26" s="86">
        <v>15</v>
      </c>
      <c r="H26" s="92">
        <v>0.8</v>
      </c>
      <c r="I26" s="93">
        <v>3.4745370370370368E-3</v>
      </c>
      <c r="J26" s="91">
        <v>0.45694444444444443</v>
      </c>
      <c r="K26" s="98">
        <v>0.79305555555555562</v>
      </c>
    </row>
    <row r="27" spans="1:11" x14ac:dyDescent="0.2">
      <c r="A27" s="95">
        <v>14.5</v>
      </c>
      <c r="B27" s="89">
        <v>0.79</v>
      </c>
      <c r="C27" s="90">
        <v>1.7928240740740741E-3</v>
      </c>
      <c r="D27" s="91">
        <v>0.22777777777777777</v>
      </c>
      <c r="E27" s="91">
        <v>0.46527777777777773</v>
      </c>
      <c r="F27" s="87"/>
      <c r="G27" s="86">
        <v>14.5</v>
      </c>
      <c r="H27" s="92">
        <v>0.79</v>
      </c>
      <c r="I27" s="93">
        <v>3.5092592592592593E-3</v>
      </c>
      <c r="J27" s="91">
        <v>0.46249999999999997</v>
      </c>
      <c r="K27" s="98">
        <v>0.80347222222222225</v>
      </c>
    </row>
    <row r="28" spans="1:11" x14ac:dyDescent="0.2">
      <c r="A28" s="95">
        <v>14</v>
      </c>
      <c r="B28" s="89">
        <v>0.78</v>
      </c>
      <c r="C28" s="90">
        <v>1.8113425925925927E-3</v>
      </c>
      <c r="D28" s="91">
        <v>0.2298611111111111</v>
      </c>
      <c r="E28" s="91">
        <v>0.47013888888888888</v>
      </c>
      <c r="F28" s="87"/>
      <c r="G28" s="86">
        <v>14</v>
      </c>
      <c r="H28" s="92">
        <v>0.78</v>
      </c>
      <c r="I28" s="93">
        <v>3.5439814814814817E-3</v>
      </c>
      <c r="J28" s="91">
        <v>0.4680555555555555</v>
      </c>
      <c r="K28" s="98">
        <v>0.81388888888888899</v>
      </c>
    </row>
    <row r="29" spans="1:11" x14ac:dyDescent="0.2">
      <c r="A29" s="95">
        <v>13.5</v>
      </c>
      <c r="B29" s="89">
        <v>0.77</v>
      </c>
      <c r="C29" s="90">
        <v>1.8287037037037037E-3</v>
      </c>
      <c r="D29" s="91">
        <v>0.23194444444444443</v>
      </c>
      <c r="E29" s="91">
        <v>0.47500000000000003</v>
      </c>
      <c r="F29" s="87"/>
      <c r="G29" s="86">
        <v>13.5</v>
      </c>
      <c r="H29" s="92">
        <v>0.77</v>
      </c>
      <c r="I29" s="93">
        <v>3.5798611111111114E-3</v>
      </c>
      <c r="J29" s="91">
        <v>0.47430555555555554</v>
      </c>
      <c r="K29" s="98">
        <v>0.82430555555555562</v>
      </c>
    </row>
    <row r="30" spans="1:11" x14ac:dyDescent="0.2">
      <c r="A30" s="95">
        <v>13</v>
      </c>
      <c r="B30" s="89">
        <v>0.76</v>
      </c>
      <c r="C30" s="90">
        <v>1.8472222222222223E-3</v>
      </c>
      <c r="D30" s="91">
        <v>0.23472222222222219</v>
      </c>
      <c r="E30" s="91">
        <v>0.47986111111111113</v>
      </c>
      <c r="F30" s="87"/>
      <c r="G30" s="86">
        <v>13</v>
      </c>
      <c r="H30" s="92">
        <v>0.76</v>
      </c>
      <c r="I30" s="93">
        <v>3.615740740740741E-3</v>
      </c>
      <c r="J30" s="91">
        <v>0.48055555555555557</v>
      </c>
      <c r="K30" s="98">
        <v>0.8354166666666667</v>
      </c>
    </row>
    <row r="31" spans="1:11" x14ac:dyDescent="0.2">
      <c r="A31" s="95">
        <v>12.5</v>
      </c>
      <c r="B31" s="89">
        <v>0.75</v>
      </c>
      <c r="C31" s="90">
        <v>1.8657407407407407E-3</v>
      </c>
      <c r="D31" s="91">
        <v>0.23680555555555557</v>
      </c>
      <c r="E31" s="91">
        <v>0.48472222222222222</v>
      </c>
      <c r="F31" s="87"/>
      <c r="G31" s="86">
        <v>12.5</v>
      </c>
      <c r="H31" s="92">
        <v>0.75</v>
      </c>
      <c r="I31" s="93">
        <v>3.6516203703703706E-3</v>
      </c>
      <c r="J31" s="91">
        <v>0.48680555555555555</v>
      </c>
      <c r="K31" s="98">
        <v>0.84652777777777777</v>
      </c>
    </row>
    <row r="32" spans="1:11" x14ac:dyDescent="0.2">
      <c r="A32" s="95">
        <v>12</v>
      </c>
      <c r="B32" s="89">
        <v>0.74</v>
      </c>
      <c r="C32" s="90">
        <v>1.8842592592592594E-3</v>
      </c>
      <c r="D32" s="91">
        <v>0.23958333333333334</v>
      </c>
      <c r="E32" s="91">
        <v>0.48958333333333331</v>
      </c>
      <c r="F32" s="87"/>
      <c r="G32" s="86">
        <v>12</v>
      </c>
      <c r="H32" s="92">
        <v>0.74</v>
      </c>
      <c r="I32" s="93">
        <v>3.6874999999999998E-3</v>
      </c>
      <c r="J32" s="91">
        <v>0.49374999999999997</v>
      </c>
      <c r="K32" s="98">
        <v>0.85763888888888884</v>
      </c>
    </row>
    <row r="33" spans="1:11" x14ac:dyDescent="0.2">
      <c r="A33" s="95">
        <v>11.5</v>
      </c>
      <c r="B33" s="89">
        <v>0.73</v>
      </c>
      <c r="C33" s="90">
        <v>1.9027777777777778E-3</v>
      </c>
      <c r="D33" s="91">
        <v>0.24166666666666667</v>
      </c>
      <c r="E33" s="91">
        <v>0.49444444444444446</v>
      </c>
      <c r="F33" s="87"/>
      <c r="G33" s="86">
        <v>11.5</v>
      </c>
      <c r="H33" s="92">
        <v>0.73</v>
      </c>
      <c r="I33" s="93">
        <v>3.7245370370370371E-3</v>
      </c>
      <c r="J33" s="91">
        <v>0.50069444444444444</v>
      </c>
      <c r="K33" s="98">
        <v>0.86944444444444446</v>
      </c>
    </row>
    <row r="34" spans="1:11" x14ac:dyDescent="0.2">
      <c r="A34" s="95">
        <v>11</v>
      </c>
      <c r="B34" s="89">
        <v>0.72</v>
      </c>
      <c r="C34" s="90">
        <v>1.9224537037037038E-3</v>
      </c>
      <c r="D34" s="91">
        <v>0.24374999999999999</v>
      </c>
      <c r="E34" s="91">
        <v>0.4993055555555555</v>
      </c>
      <c r="F34" s="87"/>
      <c r="G34" s="86">
        <v>11</v>
      </c>
      <c r="H34" s="92">
        <v>0.72</v>
      </c>
      <c r="I34" s="93">
        <v>3.7615740740740739E-3</v>
      </c>
      <c r="J34" s="91">
        <v>0.50763888888888886</v>
      </c>
      <c r="K34" s="98">
        <v>0.88124999999999998</v>
      </c>
    </row>
    <row r="35" spans="1:11" x14ac:dyDescent="0.2">
      <c r="A35" s="95">
        <v>10.5</v>
      </c>
      <c r="B35" s="89">
        <v>0.71</v>
      </c>
      <c r="C35" s="90">
        <v>1.9409722222222222E-3</v>
      </c>
      <c r="D35" s="91">
        <v>0.24652777777777779</v>
      </c>
      <c r="E35" s="91">
        <v>0.50416666666666665</v>
      </c>
      <c r="F35" s="87"/>
      <c r="G35" s="86">
        <v>10.5</v>
      </c>
      <c r="H35" s="92">
        <v>0.71</v>
      </c>
      <c r="I35" s="93">
        <v>3.7997685185185183E-3</v>
      </c>
      <c r="J35" s="91">
        <v>0.51458333333333328</v>
      </c>
      <c r="K35" s="98">
        <v>0.89374999999999993</v>
      </c>
    </row>
    <row r="36" spans="1:11" x14ac:dyDescent="0.2">
      <c r="A36" s="95">
        <v>10</v>
      </c>
      <c r="B36" s="89">
        <v>0.7</v>
      </c>
      <c r="C36" s="90">
        <v>1.960648148148148E-3</v>
      </c>
      <c r="D36" s="91">
        <v>0.24930555555555556</v>
      </c>
      <c r="E36" s="91">
        <v>0.50902777777777775</v>
      </c>
      <c r="F36" s="87"/>
      <c r="G36" s="86">
        <v>10</v>
      </c>
      <c r="H36" s="92">
        <v>0.7</v>
      </c>
      <c r="I36" s="93">
        <v>3.8379629629629627E-3</v>
      </c>
      <c r="J36" s="91">
        <v>0.52152777777777781</v>
      </c>
      <c r="K36" s="98">
        <v>0.90694444444444444</v>
      </c>
    </row>
    <row r="37" spans="1:11" x14ac:dyDescent="0.2">
      <c r="A37" s="95">
        <v>9.5</v>
      </c>
      <c r="B37" s="89">
        <v>0.69</v>
      </c>
      <c r="C37" s="90">
        <v>1.980324074074074E-3</v>
      </c>
      <c r="D37" s="91">
        <v>0.25138888888888888</v>
      </c>
      <c r="E37" s="91">
        <v>0.51458333333333328</v>
      </c>
      <c r="F37" s="87"/>
      <c r="G37" s="86">
        <v>9.5</v>
      </c>
      <c r="H37" s="92">
        <v>0.69</v>
      </c>
      <c r="I37" s="93">
        <v>3.8761574074074076E-3</v>
      </c>
      <c r="J37" s="91">
        <v>0.52916666666666667</v>
      </c>
      <c r="K37" s="98">
        <v>0.92013888888888884</v>
      </c>
    </row>
    <row r="38" spans="1:11" x14ac:dyDescent="0.2">
      <c r="A38" s="95">
        <v>9</v>
      </c>
      <c r="B38" s="89">
        <v>0.68</v>
      </c>
      <c r="C38" s="90">
        <v>2E-3</v>
      </c>
      <c r="D38" s="91">
        <v>0.25416666666666665</v>
      </c>
      <c r="E38" s="91">
        <v>0.51944444444444449</v>
      </c>
      <c r="F38" s="87"/>
      <c r="G38" s="86">
        <v>9</v>
      </c>
      <c r="H38" s="92">
        <v>0.68</v>
      </c>
      <c r="I38" s="93">
        <v>3.914351851851852E-3</v>
      </c>
      <c r="J38" s="91">
        <v>0.53749999999999998</v>
      </c>
      <c r="K38" s="98">
        <v>0.93333333333333324</v>
      </c>
    </row>
    <row r="39" spans="1:11" x14ac:dyDescent="0.2">
      <c r="A39" s="95">
        <v>8.5</v>
      </c>
      <c r="B39" s="89">
        <v>0.67</v>
      </c>
      <c r="C39" s="90">
        <v>2.0208333333333332E-3</v>
      </c>
      <c r="D39" s="91">
        <v>0.25625000000000003</v>
      </c>
      <c r="E39" s="91">
        <v>0.52430555555555558</v>
      </c>
      <c r="F39" s="87"/>
      <c r="G39" s="86">
        <v>8.5</v>
      </c>
      <c r="H39" s="92">
        <v>0.67</v>
      </c>
      <c r="I39" s="93">
        <v>3.9537037037037032E-3</v>
      </c>
      <c r="J39" s="91">
        <v>0.54513888888888895</v>
      </c>
      <c r="K39" s="98">
        <v>0.9472222222222223</v>
      </c>
    </row>
    <row r="40" spans="1:11" x14ac:dyDescent="0.2">
      <c r="A40" s="95">
        <v>8</v>
      </c>
      <c r="B40" s="89">
        <v>0.66</v>
      </c>
      <c r="C40" s="90">
        <v>2.0405092592592593E-3</v>
      </c>
      <c r="D40" s="91">
        <v>0.2590277777777778</v>
      </c>
      <c r="E40" s="91">
        <v>0.52986111111111112</v>
      </c>
      <c r="F40" s="87"/>
      <c r="G40" s="86">
        <v>8</v>
      </c>
      <c r="H40" s="92">
        <v>0.66</v>
      </c>
      <c r="I40" s="93">
        <v>3.9930555555555561E-3</v>
      </c>
      <c r="J40" s="91">
        <v>0.55347222222222225</v>
      </c>
      <c r="K40" s="98">
        <v>0.96180555555555547</v>
      </c>
    </row>
    <row r="41" spans="1:11" x14ac:dyDescent="0.2">
      <c r="A41" s="104">
        <v>7.5</v>
      </c>
      <c r="B41" s="105">
        <v>0.65</v>
      </c>
      <c r="C41" s="106">
        <v>2.0613425925925925E-3</v>
      </c>
      <c r="D41" s="107">
        <v>0.26180555555555557</v>
      </c>
      <c r="E41" s="107">
        <v>0.53541666666666665</v>
      </c>
      <c r="F41" s="108"/>
      <c r="G41" s="109">
        <v>7.5</v>
      </c>
      <c r="H41" s="110">
        <v>0.65</v>
      </c>
      <c r="I41" s="111">
        <v>4.0335648148148153E-3</v>
      </c>
      <c r="J41" s="107">
        <v>0.56180555555555556</v>
      </c>
      <c r="K41" s="112">
        <v>0.97638888888888886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6"/>
  <sheetViews>
    <sheetView topLeftCell="A5" workbookViewId="0">
      <selection activeCell="D7" sqref="D7:D26"/>
    </sheetView>
  </sheetViews>
  <sheetFormatPr baseColWidth="10" defaultRowHeight="16" x14ac:dyDescent="0.2"/>
  <cols>
    <col min="2" max="2" width="19.1640625" customWidth="1"/>
    <col min="3" max="3" width="21.6640625" customWidth="1"/>
    <col min="4" max="4" width="22.5" customWidth="1"/>
    <col min="5" max="5" width="32.33203125" customWidth="1"/>
  </cols>
  <sheetData>
    <row r="1" spans="1:5" ht="17" thickBot="1" x14ac:dyDescent="0.25"/>
    <row r="2" spans="1:5" ht="30" customHeight="1" thickBot="1" x14ac:dyDescent="0.25">
      <c r="A2" s="224"/>
      <c r="B2" s="225" t="s">
        <v>12</v>
      </c>
      <c r="C2" s="225" t="s">
        <v>467</v>
      </c>
      <c r="D2" s="225" t="s">
        <v>472</v>
      </c>
      <c r="E2" s="128" t="s">
        <v>469</v>
      </c>
    </row>
    <row r="3" spans="1:5" ht="17" thickBot="1" x14ac:dyDescent="0.25">
      <c r="A3" s="224"/>
      <c r="B3" s="225"/>
      <c r="C3" s="225"/>
      <c r="D3" s="225"/>
      <c r="E3" s="128" t="s">
        <v>61</v>
      </c>
    </row>
    <row r="4" spans="1:5" ht="33" thickBot="1" x14ac:dyDescent="0.25">
      <c r="A4" s="224"/>
      <c r="B4" s="225"/>
      <c r="C4" s="225"/>
      <c r="D4" s="128" t="s">
        <v>468</v>
      </c>
      <c r="E4" s="128" t="s">
        <v>470</v>
      </c>
    </row>
    <row r="5" spans="1:5" ht="17" thickBot="1" x14ac:dyDescent="0.25">
      <c r="A5" s="224"/>
      <c r="B5" s="225"/>
      <c r="C5" s="225"/>
      <c r="D5" s="129"/>
      <c r="E5" s="128" t="s">
        <v>471</v>
      </c>
    </row>
    <row r="6" spans="1:5" ht="17" thickBot="1" x14ac:dyDescent="0.25">
      <c r="A6" s="1" t="s">
        <v>13</v>
      </c>
      <c r="B6" s="126" t="s">
        <v>2</v>
      </c>
      <c r="C6" s="126" t="s">
        <v>2</v>
      </c>
      <c r="D6" s="126" t="s">
        <v>2</v>
      </c>
      <c r="E6" s="127" t="s">
        <v>2</v>
      </c>
    </row>
    <row r="7" spans="1:5" ht="17" thickBot="1" x14ac:dyDescent="0.25">
      <c r="A7" s="1">
        <v>1</v>
      </c>
      <c r="B7" s="126">
        <v>1600</v>
      </c>
      <c r="C7" s="126">
        <v>1200</v>
      </c>
      <c r="D7" s="126">
        <v>1000</v>
      </c>
      <c r="E7" s="127">
        <v>800</v>
      </c>
    </row>
    <row r="8" spans="1:5" ht="17" thickBot="1" x14ac:dyDescent="0.25">
      <c r="A8" s="1">
        <v>2</v>
      </c>
      <c r="B8" s="126">
        <v>1480</v>
      </c>
      <c r="C8" s="126">
        <v>1110</v>
      </c>
      <c r="D8" s="126">
        <v>925</v>
      </c>
      <c r="E8" s="127">
        <v>740</v>
      </c>
    </row>
    <row r="9" spans="1:5" ht="17" thickBot="1" x14ac:dyDescent="0.25">
      <c r="A9" s="1">
        <v>3</v>
      </c>
      <c r="B9" s="126">
        <v>1369</v>
      </c>
      <c r="C9" s="126">
        <v>1026.75</v>
      </c>
      <c r="D9" s="126">
        <v>855.63</v>
      </c>
      <c r="E9" s="127">
        <v>684.5</v>
      </c>
    </row>
    <row r="10" spans="1:5" ht="17" thickBot="1" x14ac:dyDescent="0.25">
      <c r="A10" s="1">
        <v>4</v>
      </c>
      <c r="B10" s="126">
        <v>1266.33</v>
      </c>
      <c r="C10" s="126">
        <v>949.74</v>
      </c>
      <c r="D10" s="126">
        <v>791.45</v>
      </c>
      <c r="E10" s="127">
        <v>633.16</v>
      </c>
    </row>
    <row r="11" spans="1:5" ht="17" thickBot="1" x14ac:dyDescent="0.25">
      <c r="A11" s="1">
        <v>5</v>
      </c>
      <c r="B11" s="126">
        <v>1171.3499999999999</v>
      </c>
      <c r="C11" s="126">
        <v>878.51</v>
      </c>
      <c r="D11" s="126">
        <v>732.09</v>
      </c>
      <c r="E11" s="127">
        <v>585.67999999999995</v>
      </c>
    </row>
    <row r="12" spans="1:5" ht="17" thickBot="1" x14ac:dyDescent="0.25">
      <c r="A12" s="1">
        <v>6</v>
      </c>
      <c r="B12" s="126">
        <v>1083.5</v>
      </c>
      <c r="C12" s="126">
        <v>812.62</v>
      </c>
      <c r="D12" s="126">
        <v>677.19</v>
      </c>
      <c r="E12" s="127">
        <v>541.75</v>
      </c>
    </row>
    <row r="13" spans="1:5" ht="17" thickBot="1" x14ac:dyDescent="0.25">
      <c r="A13" s="1">
        <v>7</v>
      </c>
      <c r="B13" s="126">
        <v>1002.24</v>
      </c>
      <c r="C13" s="126">
        <v>751.68</v>
      </c>
      <c r="D13" s="126">
        <v>626.4</v>
      </c>
      <c r="E13" s="127">
        <v>501.12</v>
      </c>
    </row>
    <row r="14" spans="1:5" ht="17" thickBot="1" x14ac:dyDescent="0.25">
      <c r="A14" s="1">
        <v>8</v>
      </c>
      <c r="B14" s="126">
        <v>927.07</v>
      </c>
      <c r="C14" s="126">
        <v>695.3</v>
      </c>
      <c r="D14" s="126">
        <v>579.41999999999996</v>
      </c>
      <c r="E14" s="127">
        <v>463.53</v>
      </c>
    </row>
    <row r="15" spans="1:5" ht="17" thickBot="1" x14ac:dyDescent="0.25">
      <c r="A15" s="1">
        <v>9</v>
      </c>
      <c r="B15" s="126">
        <v>857.54</v>
      </c>
      <c r="C15" s="126">
        <v>643.15</v>
      </c>
      <c r="D15" s="126">
        <v>535.96</v>
      </c>
      <c r="E15" s="127">
        <v>428.77</v>
      </c>
    </row>
    <row r="16" spans="1:5" ht="17" thickBot="1" x14ac:dyDescent="0.25">
      <c r="A16" s="1">
        <v>10</v>
      </c>
      <c r="B16" s="126">
        <v>793.22</v>
      </c>
      <c r="C16" s="126">
        <v>594.91999999999996</v>
      </c>
      <c r="D16" s="126">
        <v>495.76</v>
      </c>
      <c r="E16" s="127">
        <v>396.61</v>
      </c>
    </row>
    <row r="17" spans="1:5" ht="17" thickBot="1" x14ac:dyDescent="0.25">
      <c r="A17" s="1">
        <v>11</v>
      </c>
      <c r="B17" s="126">
        <v>733.73</v>
      </c>
      <c r="C17" s="126">
        <v>550.29999999999995</v>
      </c>
      <c r="D17" s="126">
        <v>458.58</v>
      </c>
      <c r="E17" s="127">
        <v>366.87</v>
      </c>
    </row>
    <row r="18" spans="1:5" ht="17" thickBot="1" x14ac:dyDescent="0.25">
      <c r="A18" s="1">
        <v>12</v>
      </c>
      <c r="B18" s="126">
        <v>678.7</v>
      </c>
      <c r="C18" s="126">
        <v>509.03</v>
      </c>
      <c r="D18" s="126">
        <v>424.19</v>
      </c>
      <c r="E18" s="127">
        <v>339.35</v>
      </c>
    </row>
    <row r="19" spans="1:5" ht="17" thickBot="1" x14ac:dyDescent="0.25">
      <c r="A19" s="1">
        <v>13</v>
      </c>
      <c r="B19" s="126">
        <v>627.79999999999995</v>
      </c>
      <c r="C19" s="126">
        <v>470.85</v>
      </c>
      <c r="D19" s="126">
        <v>392.37</v>
      </c>
      <c r="E19" s="127">
        <v>313.89999999999998</v>
      </c>
    </row>
    <row r="20" spans="1:5" ht="17" thickBot="1" x14ac:dyDescent="0.25">
      <c r="A20" s="1">
        <v>14</v>
      </c>
      <c r="B20" s="126">
        <v>580.71</v>
      </c>
      <c r="C20" s="126">
        <v>435.54</v>
      </c>
      <c r="D20" s="126">
        <v>362.95</v>
      </c>
      <c r="E20" s="127">
        <v>290.36</v>
      </c>
    </row>
    <row r="21" spans="1:5" ht="17" thickBot="1" x14ac:dyDescent="0.25">
      <c r="A21" s="1">
        <v>15</v>
      </c>
      <c r="B21" s="126">
        <v>537.16</v>
      </c>
      <c r="C21" s="126">
        <v>402.87</v>
      </c>
      <c r="D21" s="126">
        <v>335.73</v>
      </c>
      <c r="E21" s="127">
        <v>268.58</v>
      </c>
    </row>
    <row r="22" spans="1:5" ht="17" thickBot="1" x14ac:dyDescent="0.25">
      <c r="A22" s="1">
        <v>16</v>
      </c>
      <c r="B22" s="126">
        <v>496.87</v>
      </c>
      <c r="C22" s="126">
        <v>372.66</v>
      </c>
      <c r="D22" s="126">
        <v>310.55</v>
      </c>
      <c r="E22" s="127">
        <v>248.44</v>
      </c>
    </row>
    <row r="23" spans="1:5" ht="17" thickBot="1" x14ac:dyDescent="0.25">
      <c r="A23" s="1">
        <v>17</v>
      </c>
      <c r="B23" s="126">
        <v>459.61</v>
      </c>
      <c r="C23" s="126">
        <v>344.71</v>
      </c>
      <c r="D23" s="126">
        <v>287.26</v>
      </c>
      <c r="E23" s="127">
        <v>229.8</v>
      </c>
    </row>
    <row r="24" spans="1:5" ht="17" thickBot="1" x14ac:dyDescent="0.25">
      <c r="A24" s="1">
        <v>18</v>
      </c>
      <c r="B24" s="126">
        <v>425.14</v>
      </c>
      <c r="C24" s="126">
        <v>318.85000000000002</v>
      </c>
      <c r="D24" s="126">
        <v>265.70999999999998</v>
      </c>
      <c r="E24" s="127">
        <v>212.57</v>
      </c>
    </row>
    <row r="25" spans="1:5" ht="17" thickBot="1" x14ac:dyDescent="0.25">
      <c r="A25" s="1">
        <v>19</v>
      </c>
      <c r="B25" s="126">
        <v>393.25</v>
      </c>
      <c r="C25" s="126">
        <v>294.94</v>
      </c>
      <c r="D25" s="126">
        <v>245.78</v>
      </c>
      <c r="E25" s="127">
        <v>196.63</v>
      </c>
    </row>
    <row r="26" spans="1:5" ht="17" thickBot="1" x14ac:dyDescent="0.25">
      <c r="A26" s="1">
        <v>20</v>
      </c>
      <c r="B26" s="126">
        <v>363.76</v>
      </c>
      <c r="C26" s="126">
        <v>272.82</v>
      </c>
      <c r="D26" s="126">
        <v>227.35</v>
      </c>
      <c r="E26" s="127">
        <v>181.88</v>
      </c>
    </row>
    <row r="27" spans="1:5" ht="17" thickBot="1" x14ac:dyDescent="0.25">
      <c r="A27" s="1">
        <v>21</v>
      </c>
      <c r="B27" s="126">
        <v>336.48</v>
      </c>
      <c r="C27" s="126">
        <v>252.36</v>
      </c>
      <c r="D27" s="126">
        <v>210.3</v>
      </c>
      <c r="E27" s="127">
        <v>168.24</v>
      </c>
    </row>
    <row r="28" spans="1:5" ht="17" thickBot="1" x14ac:dyDescent="0.25">
      <c r="A28" s="1">
        <v>22</v>
      </c>
      <c r="B28" s="126">
        <v>311.24</v>
      </c>
      <c r="C28" s="126">
        <v>233.43</v>
      </c>
      <c r="D28" s="126">
        <v>194.53</v>
      </c>
      <c r="E28" s="127">
        <v>155.62</v>
      </c>
    </row>
    <row r="29" spans="1:5" ht="17" thickBot="1" x14ac:dyDescent="0.25">
      <c r="A29" s="1">
        <v>23</v>
      </c>
      <c r="B29" s="126">
        <v>287.89999999999998</v>
      </c>
      <c r="C29" s="126">
        <v>215.92</v>
      </c>
      <c r="D29" s="126">
        <v>179.94</v>
      </c>
      <c r="E29" s="127">
        <v>143.94999999999999</v>
      </c>
    </row>
    <row r="30" spans="1:5" ht="17" thickBot="1" x14ac:dyDescent="0.25">
      <c r="A30" s="1">
        <v>24</v>
      </c>
      <c r="B30" s="126">
        <v>266.31</v>
      </c>
      <c r="C30" s="126">
        <v>199.73</v>
      </c>
      <c r="D30" s="126">
        <v>166.44</v>
      </c>
      <c r="E30" s="127">
        <v>133.15</v>
      </c>
    </row>
    <row r="31" spans="1:5" ht="17" thickBot="1" x14ac:dyDescent="0.25">
      <c r="A31" s="1">
        <v>25</v>
      </c>
      <c r="B31" s="126">
        <v>246.33</v>
      </c>
      <c r="C31" s="126">
        <v>184.75</v>
      </c>
      <c r="D31" s="126">
        <v>153.96</v>
      </c>
      <c r="E31" s="127">
        <v>123.17</v>
      </c>
    </row>
    <row r="32" spans="1:5" ht="17" thickBot="1" x14ac:dyDescent="0.25">
      <c r="A32" s="1">
        <v>26</v>
      </c>
      <c r="B32" s="126">
        <v>227.86</v>
      </c>
      <c r="C32" s="126">
        <v>170.89</v>
      </c>
      <c r="D32" s="126">
        <v>142.41</v>
      </c>
      <c r="E32" s="127">
        <v>113.93</v>
      </c>
    </row>
    <row r="33" spans="1:5" ht="17" thickBot="1" x14ac:dyDescent="0.25">
      <c r="A33" s="1">
        <v>27</v>
      </c>
      <c r="B33" s="126">
        <v>210.77</v>
      </c>
      <c r="C33" s="126">
        <v>158.08000000000001</v>
      </c>
      <c r="D33" s="126">
        <v>131.72999999999999</v>
      </c>
      <c r="E33" s="127">
        <v>105.38</v>
      </c>
    </row>
    <row r="34" spans="1:5" ht="17" thickBot="1" x14ac:dyDescent="0.25">
      <c r="A34" s="1">
        <v>28</v>
      </c>
      <c r="B34" s="126">
        <v>194.96</v>
      </c>
      <c r="C34" s="126">
        <v>146.22</v>
      </c>
      <c r="D34" s="126">
        <v>121.85</v>
      </c>
      <c r="E34" s="127">
        <v>97.48</v>
      </c>
    </row>
    <row r="35" spans="1:5" ht="17" thickBot="1" x14ac:dyDescent="0.25">
      <c r="A35" s="1">
        <v>29</v>
      </c>
      <c r="B35" s="126">
        <v>180.34</v>
      </c>
      <c r="C35" s="126">
        <v>135.25</v>
      </c>
      <c r="D35" s="126">
        <v>112.71</v>
      </c>
      <c r="E35" s="127">
        <v>90.17</v>
      </c>
    </row>
    <row r="36" spans="1:5" ht="17" thickBot="1" x14ac:dyDescent="0.25">
      <c r="A36" s="1">
        <v>30</v>
      </c>
      <c r="B36" s="126">
        <v>166.81</v>
      </c>
      <c r="C36" s="126">
        <v>125.11</v>
      </c>
      <c r="D36" s="126">
        <v>104.26</v>
      </c>
      <c r="E36" s="127">
        <v>83.41</v>
      </c>
    </row>
  </sheetData>
  <mergeCells count="4">
    <mergeCell ref="A2:A5"/>
    <mergeCell ref="B2:B5"/>
    <mergeCell ref="C2:C5"/>
    <mergeCell ref="D2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4F312-F14F-804F-AAC8-D59CFDF4B3A9}">
  <dimension ref="A2:E39"/>
  <sheetViews>
    <sheetView topLeftCell="A4" workbookViewId="0">
      <selection activeCell="C18" sqref="C18"/>
    </sheetView>
  </sheetViews>
  <sheetFormatPr baseColWidth="10" defaultRowHeight="16" x14ac:dyDescent="0.2"/>
  <cols>
    <col min="2" max="5" width="30.83203125" customWidth="1"/>
  </cols>
  <sheetData>
    <row r="2" spans="1:5" x14ac:dyDescent="0.2">
      <c r="A2" s="72"/>
      <c r="B2" s="72" t="s">
        <v>362</v>
      </c>
      <c r="C2" s="72"/>
      <c r="D2" s="72" t="s">
        <v>363</v>
      </c>
      <c r="E2" s="72"/>
    </row>
    <row r="3" spans="1:5" x14ac:dyDescent="0.2">
      <c r="A3" s="72"/>
      <c r="B3" s="72" t="s">
        <v>364</v>
      </c>
      <c r="C3" s="72" t="s">
        <v>365</v>
      </c>
      <c r="D3" s="72" t="s">
        <v>364</v>
      </c>
      <c r="E3" s="72" t="s">
        <v>365</v>
      </c>
    </row>
    <row r="4" spans="1:5" x14ac:dyDescent="0.2">
      <c r="A4" s="72">
        <v>1</v>
      </c>
      <c r="B4" s="195" t="s">
        <v>367</v>
      </c>
      <c r="C4" s="195" t="s">
        <v>1789</v>
      </c>
      <c r="D4" s="196" t="s">
        <v>366</v>
      </c>
      <c r="E4" s="196" t="s">
        <v>1774</v>
      </c>
    </row>
    <row r="5" spans="1:5" x14ac:dyDescent="0.2">
      <c r="A5" s="72">
        <v>2</v>
      </c>
      <c r="B5" s="195" t="s">
        <v>366</v>
      </c>
      <c r="C5" s="195" t="s">
        <v>1790</v>
      </c>
      <c r="D5" s="196" t="s">
        <v>378</v>
      </c>
      <c r="E5" s="196" t="s">
        <v>1775</v>
      </c>
    </row>
    <row r="6" spans="1:5" x14ac:dyDescent="0.2">
      <c r="A6" s="72">
        <v>3</v>
      </c>
      <c r="B6" s="195" t="s">
        <v>369</v>
      </c>
      <c r="C6" s="195" t="s">
        <v>1812</v>
      </c>
      <c r="D6" s="196" t="s">
        <v>1632</v>
      </c>
      <c r="E6" s="196" t="s">
        <v>1776</v>
      </c>
    </row>
    <row r="7" spans="1:5" x14ac:dyDescent="0.2">
      <c r="A7" s="72">
        <v>4</v>
      </c>
      <c r="B7" s="195" t="s">
        <v>377</v>
      </c>
      <c r="C7" s="195" t="s">
        <v>1813</v>
      </c>
      <c r="D7" s="196" t="s">
        <v>1777</v>
      </c>
      <c r="E7" s="196" t="s">
        <v>371</v>
      </c>
    </row>
    <row r="8" spans="1:5" x14ac:dyDescent="0.2">
      <c r="A8" s="72">
        <v>5</v>
      </c>
      <c r="B8" s="195" t="s">
        <v>378</v>
      </c>
      <c r="C8" s="195" t="s">
        <v>1815</v>
      </c>
      <c r="D8" s="195" t="s">
        <v>369</v>
      </c>
      <c r="E8" s="195" t="s">
        <v>370</v>
      </c>
    </row>
    <row r="9" spans="1:5" x14ac:dyDescent="0.2">
      <c r="A9" s="72">
        <v>6</v>
      </c>
      <c r="B9" s="195" t="s">
        <v>366</v>
      </c>
      <c r="C9" s="195" t="s">
        <v>1791</v>
      </c>
      <c r="D9" s="195" t="s">
        <v>1778</v>
      </c>
      <c r="E9" s="195" t="s">
        <v>370</v>
      </c>
    </row>
    <row r="10" spans="1:5" x14ac:dyDescent="0.2">
      <c r="A10" s="72">
        <v>7</v>
      </c>
      <c r="B10" s="195" t="s">
        <v>367</v>
      </c>
      <c r="C10" s="195" t="s">
        <v>1792</v>
      </c>
      <c r="D10" s="195" t="s">
        <v>1779</v>
      </c>
      <c r="E10" s="195" t="s">
        <v>1780</v>
      </c>
    </row>
    <row r="11" spans="1:5" x14ac:dyDescent="0.2">
      <c r="A11" s="72">
        <v>8</v>
      </c>
      <c r="B11" s="195" t="s">
        <v>366</v>
      </c>
      <c r="C11" s="195" t="s">
        <v>1793</v>
      </c>
      <c r="D11" s="195" t="s">
        <v>1667</v>
      </c>
      <c r="E11" s="195" t="s">
        <v>1781</v>
      </c>
    </row>
    <row r="12" spans="1:5" x14ac:dyDescent="0.2">
      <c r="A12" s="72">
        <v>9</v>
      </c>
      <c r="B12" s="195" t="s">
        <v>1794</v>
      </c>
      <c r="C12" s="195" t="s">
        <v>1793</v>
      </c>
      <c r="D12" s="195" t="s">
        <v>1625</v>
      </c>
      <c r="E12" s="195" t="s">
        <v>1784</v>
      </c>
    </row>
    <row r="13" spans="1:5" x14ac:dyDescent="0.2">
      <c r="A13" s="72">
        <v>10</v>
      </c>
      <c r="B13" s="195" t="s">
        <v>366</v>
      </c>
      <c r="C13" s="195" t="s">
        <v>1795</v>
      </c>
      <c r="D13" s="195" t="s">
        <v>375</v>
      </c>
      <c r="E13" s="195" t="s">
        <v>1785</v>
      </c>
    </row>
    <row r="14" spans="1:5" x14ac:dyDescent="0.2">
      <c r="A14" s="72">
        <v>11</v>
      </c>
      <c r="B14" s="195" t="s">
        <v>367</v>
      </c>
      <c r="C14" s="195" t="s">
        <v>1800</v>
      </c>
      <c r="D14" s="195" t="s">
        <v>1786</v>
      </c>
      <c r="E14" s="195" t="s">
        <v>1787</v>
      </c>
    </row>
    <row r="15" spans="1:5" x14ac:dyDescent="0.2">
      <c r="A15" s="72">
        <v>12</v>
      </c>
      <c r="B15" s="195" t="s">
        <v>366</v>
      </c>
      <c r="C15" s="195" t="s">
        <v>1801</v>
      </c>
      <c r="D15" s="195" t="s">
        <v>372</v>
      </c>
      <c r="E15" s="195" t="s">
        <v>376</v>
      </c>
    </row>
    <row r="16" spans="1:5" x14ac:dyDescent="0.2">
      <c r="A16" s="72">
        <v>13</v>
      </c>
      <c r="B16" s="195" t="s">
        <v>367</v>
      </c>
      <c r="C16" s="195" t="s">
        <v>1801</v>
      </c>
      <c r="D16" s="195" t="s">
        <v>373</v>
      </c>
      <c r="E16" s="195" t="s">
        <v>379</v>
      </c>
    </row>
    <row r="17" spans="1:5" x14ac:dyDescent="0.2">
      <c r="A17" s="72">
        <v>14</v>
      </c>
      <c r="B17" s="73"/>
      <c r="C17" s="73"/>
      <c r="D17" s="195" t="s">
        <v>1807</v>
      </c>
      <c r="E17" s="195" t="s">
        <v>1808</v>
      </c>
    </row>
    <row r="18" spans="1:5" x14ac:dyDescent="0.2">
      <c r="A18" s="72">
        <v>15</v>
      </c>
      <c r="B18" s="73"/>
      <c r="C18" s="73"/>
      <c r="D18" s="195" t="s">
        <v>1634</v>
      </c>
      <c r="E18" s="195" t="s">
        <v>1804</v>
      </c>
    </row>
    <row r="19" spans="1:5" x14ac:dyDescent="0.2">
      <c r="A19" s="72">
        <v>16</v>
      </c>
      <c r="B19" s="73"/>
      <c r="C19" s="73"/>
      <c r="D19" s="195" t="s">
        <v>1636</v>
      </c>
      <c r="E19" s="195" t="s">
        <v>374</v>
      </c>
    </row>
    <row r="20" spans="1:5" x14ac:dyDescent="0.2">
      <c r="A20" s="72">
        <v>17</v>
      </c>
      <c r="B20" s="73"/>
      <c r="C20" s="73"/>
      <c r="D20" s="195" t="s">
        <v>367</v>
      </c>
      <c r="E20" s="195" t="s">
        <v>1814</v>
      </c>
    </row>
    <row r="21" spans="1:5" x14ac:dyDescent="0.2">
      <c r="A21" s="72">
        <v>18</v>
      </c>
      <c r="B21" s="73"/>
      <c r="C21" s="73"/>
      <c r="D21" s="195" t="s">
        <v>369</v>
      </c>
      <c r="E21" s="195" t="s">
        <v>1782</v>
      </c>
    </row>
    <row r="22" spans="1:5" x14ac:dyDescent="0.2">
      <c r="A22" s="72">
        <v>19</v>
      </c>
      <c r="B22" s="73"/>
      <c r="C22" s="73"/>
      <c r="D22" s="195" t="s">
        <v>377</v>
      </c>
      <c r="E22" s="195" t="s">
        <v>1783</v>
      </c>
    </row>
    <row r="23" spans="1:5" x14ac:dyDescent="0.2">
      <c r="A23" s="72">
        <v>20</v>
      </c>
      <c r="B23" s="73"/>
      <c r="C23" s="73"/>
      <c r="D23" s="195" t="s">
        <v>1777</v>
      </c>
      <c r="E23" s="195" t="s">
        <v>1788</v>
      </c>
    </row>
    <row r="24" spans="1:5" x14ac:dyDescent="0.2">
      <c r="A24" s="72">
        <v>21</v>
      </c>
      <c r="B24" s="73"/>
      <c r="C24" s="73"/>
      <c r="D24" s="195" t="s">
        <v>375</v>
      </c>
      <c r="E24" s="195" t="s">
        <v>1797</v>
      </c>
    </row>
    <row r="25" spans="1:5" x14ac:dyDescent="0.2">
      <c r="A25" s="72">
        <v>22</v>
      </c>
      <c r="B25" s="73"/>
      <c r="C25" s="73"/>
      <c r="D25" s="195" t="s">
        <v>372</v>
      </c>
      <c r="E25" s="195" t="s">
        <v>1798</v>
      </c>
    </row>
    <row r="26" spans="1:5" x14ac:dyDescent="0.2">
      <c r="A26" s="72">
        <v>23</v>
      </c>
      <c r="B26" s="73"/>
      <c r="C26" s="73"/>
      <c r="D26" s="195" t="s">
        <v>1667</v>
      </c>
      <c r="E26" s="195" t="s">
        <v>1799</v>
      </c>
    </row>
    <row r="27" spans="1:5" x14ac:dyDescent="0.2">
      <c r="A27" s="72">
        <v>24</v>
      </c>
      <c r="B27" s="73"/>
      <c r="C27" s="73"/>
      <c r="D27" s="195" t="s">
        <v>1632</v>
      </c>
      <c r="E27" s="195" t="s">
        <v>379</v>
      </c>
    </row>
    <row r="28" spans="1:5" x14ac:dyDescent="0.2">
      <c r="A28" s="72">
        <v>25</v>
      </c>
      <c r="B28" s="73"/>
      <c r="C28" s="73"/>
      <c r="D28" s="195" t="s">
        <v>373</v>
      </c>
      <c r="E28" s="195" t="s">
        <v>1804</v>
      </c>
    </row>
    <row r="29" spans="1:5" x14ac:dyDescent="0.2">
      <c r="A29" s="72">
        <v>26</v>
      </c>
      <c r="B29" s="73"/>
      <c r="C29" s="73"/>
      <c r="D29" s="195" t="s">
        <v>369</v>
      </c>
      <c r="E29" s="195" t="s">
        <v>1796</v>
      </c>
    </row>
    <row r="30" spans="1:5" x14ac:dyDescent="0.2">
      <c r="B30" s="197"/>
      <c r="C30" s="197"/>
      <c r="D30" s="195" t="s">
        <v>377</v>
      </c>
      <c r="E30" s="195" t="s">
        <v>1797</v>
      </c>
    </row>
    <row r="31" spans="1:5" x14ac:dyDescent="0.2">
      <c r="B31" s="197"/>
      <c r="C31" s="197"/>
      <c r="D31" s="195" t="s">
        <v>1579</v>
      </c>
      <c r="E31" s="195" t="s">
        <v>1802</v>
      </c>
    </row>
    <row r="32" spans="1:5" x14ac:dyDescent="0.2">
      <c r="B32" s="197"/>
      <c r="C32" s="197"/>
      <c r="D32" s="195" t="s">
        <v>372</v>
      </c>
      <c r="E32" s="195" t="s">
        <v>1806</v>
      </c>
    </row>
    <row r="33" spans="2:5" x14ac:dyDescent="0.2">
      <c r="B33" s="197"/>
      <c r="C33" s="197"/>
      <c r="D33" s="195" t="s">
        <v>1667</v>
      </c>
      <c r="E33" s="195" t="s">
        <v>1809</v>
      </c>
    </row>
    <row r="34" spans="2:5" x14ac:dyDescent="0.2">
      <c r="B34" s="197"/>
      <c r="C34" s="197"/>
      <c r="D34" s="195" t="s">
        <v>369</v>
      </c>
      <c r="E34" s="195" t="s">
        <v>1803</v>
      </c>
    </row>
    <row r="35" spans="2:5" x14ac:dyDescent="0.2">
      <c r="B35" s="197"/>
      <c r="C35" s="197"/>
      <c r="D35" s="195" t="s">
        <v>1778</v>
      </c>
      <c r="E35" s="195" t="s">
        <v>1805</v>
      </c>
    </row>
    <row r="36" spans="2:5" x14ac:dyDescent="0.2">
      <c r="B36" s="197"/>
      <c r="C36" s="197"/>
      <c r="D36" s="195" t="s">
        <v>375</v>
      </c>
      <c r="E36" s="195" t="s">
        <v>368</v>
      </c>
    </row>
    <row r="37" spans="2:5" x14ac:dyDescent="0.2">
      <c r="B37" s="197"/>
      <c r="C37" s="197"/>
      <c r="D37" s="195" t="s">
        <v>372</v>
      </c>
      <c r="E37" s="195" t="s">
        <v>1811</v>
      </c>
    </row>
    <row r="38" spans="2:5" x14ac:dyDescent="0.2">
      <c r="B38" s="197"/>
      <c r="C38" s="197"/>
      <c r="D38" s="195" t="s">
        <v>369</v>
      </c>
      <c r="E38" s="195" t="s">
        <v>1810</v>
      </c>
    </row>
    <row r="39" spans="2:5" x14ac:dyDescent="0.2">
      <c r="B39" s="197"/>
      <c r="C39" s="197"/>
      <c r="D39" s="195" t="s">
        <v>369</v>
      </c>
      <c r="E39" s="195" t="s">
        <v>1814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71"/>
  <sheetViews>
    <sheetView topLeftCell="A36" workbookViewId="0">
      <selection activeCell="A8" sqref="A8:XFD8"/>
    </sheetView>
  </sheetViews>
  <sheetFormatPr baseColWidth="10" defaultRowHeight="16" x14ac:dyDescent="0.2"/>
  <cols>
    <col min="1" max="1" width="10.5" customWidth="1"/>
    <col min="2" max="2" width="34" customWidth="1"/>
  </cols>
  <sheetData>
    <row r="1" spans="1:15" x14ac:dyDescent="0.2">
      <c r="M1" t="s">
        <v>695</v>
      </c>
    </row>
    <row r="2" spans="1:15" x14ac:dyDescent="0.2">
      <c r="A2" s="138">
        <v>1</v>
      </c>
      <c r="B2" s="145" t="s">
        <v>148</v>
      </c>
      <c r="C2" s="140" t="s">
        <v>16</v>
      </c>
      <c r="D2" s="140">
        <v>1</v>
      </c>
      <c r="E2" s="140">
        <v>1</v>
      </c>
      <c r="F2" s="140">
        <v>1</v>
      </c>
      <c r="G2" s="141">
        <v>8.2060185185185187E-3</v>
      </c>
      <c r="H2" s="141">
        <v>2.1631944444444443E-2</v>
      </c>
      <c r="I2" s="141">
        <v>1.1469907407407408E-2</v>
      </c>
      <c r="J2" s="140" t="s">
        <v>419</v>
      </c>
      <c r="K2" s="132">
        <v>800</v>
      </c>
      <c r="M2" t="s">
        <v>696</v>
      </c>
    </row>
    <row r="3" spans="1:15" x14ac:dyDescent="0.2">
      <c r="A3" s="138">
        <v>2</v>
      </c>
      <c r="B3" s="145" t="s">
        <v>21</v>
      </c>
      <c r="C3" s="140" t="s">
        <v>16</v>
      </c>
      <c r="D3" s="140">
        <v>2</v>
      </c>
      <c r="E3" s="140">
        <v>2</v>
      </c>
      <c r="F3" s="140">
        <v>2</v>
      </c>
      <c r="G3" s="141">
        <v>8.8657407407407417E-3</v>
      </c>
      <c r="H3" s="141">
        <v>2.0995370370370373E-2</v>
      </c>
      <c r="I3" s="141">
        <v>1.1574074074074075E-2</v>
      </c>
      <c r="J3" s="140" t="s">
        <v>420</v>
      </c>
      <c r="K3" s="132">
        <v>740</v>
      </c>
    </row>
    <row r="4" spans="1:15" x14ac:dyDescent="0.2">
      <c r="A4" s="138">
        <v>4</v>
      </c>
      <c r="B4" s="145" t="s">
        <v>15</v>
      </c>
      <c r="C4" s="140" t="s">
        <v>16</v>
      </c>
      <c r="D4" s="140">
        <v>3</v>
      </c>
      <c r="E4" s="140">
        <v>3</v>
      </c>
      <c r="F4" s="140">
        <v>3</v>
      </c>
      <c r="G4" s="141">
        <v>8.9467592592592585E-3</v>
      </c>
      <c r="H4" s="141">
        <v>2.0960648148148148E-2</v>
      </c>
      <c r="I4" s="141">
        <v>1.1736111111111109E-2</v>
      </c>
      <c r="J4" s="140" t="s">
        <v>421</v>
      </c>
      <c r="K4" s="132">
        <v>684.5</v>
      </c>
    </row>
    <row r="5" spans="1:15" x14ac:dyDescent="0.2">
      <c r="A5" s="138">
        <v>6</v>
      </c>
      <c r="B5" s="145" t="s">
        <v>17</v>
      </c>
      <c r="C5" s="140" t="s">
        <v>16</v>
      </c>
      <c r="D5" s="140">
        <v>4</v>
      </c>
      <c r="E5" s="140">
        <v>4</v>
      </c>
      <c r="F5" s="140">
        <v>4</v>
      </c>
      <c r="G5" s="141">
        <v>8.773148148148148E-3</v>
      </c>
      <c r="H5" s="141">
        <v>2.1087962962962961E-2</v>
      </c>
      <c r="I5" s="141">
        <v>1.1828703703703704E-2</v>
      </c>
      <c r="J5" s="140" t="s">
        <v>422</v>
      </c>
      <c r="K5" s="132">
        <v>633.16</v>
      </c>
    </row>
    <row r="6" spans="1:15" x14ac:dyDescent="0.2">
      <c r="A6" s="138">
        <v>7</v>
      </c>
      <c r="B6" s="145" t="s">
        <v>23</v>
      </c>
      <c r="C6" s="140" t="s">
        <v>14</v>
      </c>
      <c r="D6" s="140">
        <v>5</v>
      </c>
      <c r="E6" s="140">
        <v>5</v>
      </c>
      <c r="F6" s="140">
        <v>1</v>
      </c>
      <c r="G6" s="141">
        <v>8.9004629629629625E-3</v>
      </c>
      <c r="H6" s="141">
        <v>2.0972222222222222E-2</v>
      </c>
      <c r="I6" s="141">
        <v>1.1967592592592592E-2</v>
      </c>
      <c r="J6" s="140" t="s">
        <v>423</v>
      </c>
      <c r="K6" s="132">
        <v>585.67999999999995</v>
      </c>
    </row>
    <row r="7" spans="1:15" x14ac:dyDescent="0.2">
      <c r="A7" s="138">
        <v>5</v>
      </c>
      <c r="B7" s="145" t="s">
        <v>19</v>
      </c>
      <c r="C7" s="140" t="s">
        <v>16</v>
      </c>
      <c r="D7" s="140">
        <v>6</v>
      </c>
      <c r="E7" s="140">
        <v>6</v>
      </c>
      <c r="F7" s="140">
        <v>5</v>
      </c>
      <c r="G7" s="141">
        <v>9.0856481481481483E-3</v>
      </c>
      <c r="H7" s="141">
        <v>2.0775462962962964E-2</v>
      </c>
      <c r="I7" s="141">
        <v>1.2141203703703704E-2</v>
      </c>
      <c r="J7" s="140" t="s">
        <v>424</v>
      </c>
      <c r="K7" s="132">
        <v>541.75</v>
      </c>
    </row>
    <row r="8" spans="1:15" x14ac:dyDescent="0.2">
      <c r="A8" s="138">
        <v>3</v>
      </c>
      <c r="B8" s="145" t="s">
        <v>18</v>
      </c>
      <c r="C8" s="140" t="s">
        <v>16</v>
      </c>
      <c r="D8" s="140">
        <v>7</v>
      </c>
      <c r="E8" s="140">
        <v>7</v>
      </c>
      <c r="F8" s="140">
        <v>6</v>
      </c>
      <c r="G8" s="141">
        <v>9.0624999999999994E-3</v>
      </c>
      <c r="H8" s="141">
        <v>2.0810185185185185E-2</v>
      </c>
      <c r="I8" s="141">
        <v>1.2361111111111113E-2</v>
      </c>
      <c r="J8" s="140" t="s">
        <v>425</v>
      </c>
      <c r="K8" s="132">
        <v>501.12</v>
      </c>
    </row>
    <row r="9" spans="1:15" x14ac:dyDescent="0.2">
      <c r="A9" s="138">
        <v>9</v>
      </c>
      <c r="B9" s="145" t="s">
        <v>22</v>
      </c>
      <c r="C9" s="140" t="s">
        <v>16</v>
      </c>
      <c r="D9" s="140">
        <v>8</v>
      </c>
      <c r="E9" s="140">
        <v>8</v>
      </c>
      <c r="F9" s="140">
        <v>7</v>
      </c>
      <c r="G9" s="141">
        <v>8.9814814814814809E-3</v>
      </c>
      <c r="H9" s="141">
        <v>2.0868055555555556E-2</v>
      </c>
      <c r="I9" s="141">
        <v>1.2453703703703703E-2</v>
      </c>
      <c r="J9" s="140" t="s">
        <v>426</v>
      </c>
      <c r="K9" s="132">
        <v>463.53</v>
      </c>
      <c r="N9" s="2"/>
      <c r="O9" s="3"/>
    </row>
    <row r="10" spans="1:15" x14ac:dyDescent="0.2">
      <c r="A10" s="138">
        <v>15</v>
      </c>
      <c r="B10" s="145" t="s">
        <v>26</v>
      </c>
      <c r="C10" s="140" t="s">
        <v>14</v>
      </c>
      <c r="D10" s="140">
        <v>9</v>
      </c>
      <c r="E10" s="140">
        <v>9</v>
      </c>
      <c r="F10" s="140">
        <v>2</v>
      </c>
      <c r="G10" s="141">
        <v>8.9236111111111113E-3</v>
      </c>
      <c r="H10" s="141">
        <v>2.0960648148148148E-2</v>
      </c>
      <c r="I10" s="141">
        <v>1.2418981481481482E-2</v>
      </c>
      <c r="J10" s="140" t="s">
        <v>427</v>
      </c>
      <c r="K10" s="132">
        <v>428.77</v>
      </c>
      <c r="N10" s="2"/>
      <c r="O10" s="3"/>
    </row>
    <row r="11" spans="1:15" x14ac:dyDescent="0.2">
      <c r="A11" s="138">
        <v>8</v>
      </c>
      <c r="B11" s="145" t="s">
        <v>20</v>
      </c>
      <c r="C11" s="140" t="s">
        <v>16</v>
      </c>
      <c r="D11" s="140">
        <v>10</v>
      </c>
      <c r="E11" s="140">
        <v>10</v>
      </c>
      <c r="F11" s="140">
        <v>8</v>
      </c>
      <c r="G11" s="141">
        <v>8.8541666666666664E-3</v>
      </c>
      <c r="H11" s="141">
        <v>2.1041666666666667E-2</v>
      </c>
      <c r="I11" s="141">
        <v>1.269675925925926E-2</v>
      </c>
      <c r="J11" s="140" t="s">
        <v>428</v>
      </c>
      <c r="K11" s="132">
        <v>396.61</v>
      </c>
      <c r="N11" s="2"/>
      <c r="O11" s="3"/>
    </row>
    <row r="12" spans="1:15" x14ac:dyDescent="0.2">
      <c r="A12" s="138">
        <v>13</v>
      </c>
      <c r="B12" s="145" t="s">
        <v>24</v>
      </c>
      <c r="C12" s="140" t="s">
        <v>14</v>
      </c>
      <c r="D12" s="140">
        <v>11</v>
      </c>
      <c r="E12" s="140">
        <v>11</v>
      </c>
      <c r="F12" s="140">
        <v>3</v>
      </c>
      <c r="G12" s="141">
        <v>8.8773148148148153E-3</v>
      </c>
      <c r="H12" s="141">
        <v>2.1006944444444443E-2</v>
      </c>
      <c r="I12" s="141">
        <v>1.2719907407407407E-2</v>
      </c>
      <c r="J12" s="140" t="s">
        <v>429</v>
      </c>
      <c r="K12" s="132">
        <v>366.87</v>
      </c>
      <c r="N12" s="2"/>
      <c r="O12" s="3"/>
    </row>
    <row r="13" spans="1:15" x14ac:dyDescent="0.2">
      <c r="A13" s="138">
        <v>39</v>
      </c>
      <c r="B13" s="145" t="s">
        <v>25</v>
      </c>
      <c r="C13" s="140" t="s">
        <v>16</v>
      </c>
      <c r="D13" s="140">
        <v>12</v>
      </c>
      <c r="E13" s="140">
        <v>12</v>
      </c>
      <c r="F13" s="140">
        <v>9</v>
      </c>
      <c r="G13" s="141">
        <v>8.1828703703703699E-3</v>
      </c>
      <c r="H13" s="141">
        <v>2.1666666666666667E-2</v>
      </c>
      <c r="I13" s="141">
        <v>1.2893518518518519E-2</v>
      </c>
      <c r="J13" s="140" t="s">
        <v>430</v>
      </c>
      <c r="K13" s="132">
        <v>339.35</v>
      </c>
      <c r="N13" s="2"/>
      <c r="O13" s="3"/>
    </row>
    <row r="14" spans="1:15" x14ac:dyDescent="0.2">
      <c r="A14" s="138">
        <v>12</v>
      </c>
      <c r="B14" s="145" t="s">
        <v>143</v>
      </c>
      <c r="C14" s="140" t="s">
        <v>14</v>
      </c>
      <c r="D14" s="140">
        <v>13</v>
      </c>
      <c r="E14" s="140">
        <v>13</v>
      </c>
      <c r="F14" s="140">
        <v>4</v>
      </c>
      <c r="G14" s="141">
        <v>9.0972222222222218E-3</v>
      </c>
      <c r="H14" s="141">
        <v>2.0810185185185185E-2</v>
      </c>
      <c r="I14" s="141">
        <v>1.2905092592592591E-2</v>
      </c>
      <c r="J14" s="140" t="s">
        <v>431</v>
      </c>
      <c r="K14" s="132">
        <v>313.89999999999998</v>
      </c>
      <c r="N14" s="2"/>
      <c r="O14" s="3"/>
    </row>
    <row r="15" spans="1:15" x14ac:dyDescent="0.2">
      <c r="A15" s="138">
        <v>22</v>
      </c>
      <c r="B15" s="145" t="s">
        <v>137</v>
      </c>
      <c r="C15" s="140" t="s">
        <v>14</v>
      </c>
      <c r="D15" s="140">
        <v>14</v>
      </c>
      <c r="E15" s="140">
        <v>14</v>
      </c>
      <c r="F15" s="140">
        <v>5</v>
      </c>
      <c r="G15" s="141">
        <v>8.8773148148148153E-3</v>
      </c>
      <c r="H15" s="141">
        <v>2.1030092592592597E-2</v>
      </c>
      <c r="I15" s="141">
        <v>1.2951388888888887E-2</v>
      </c>
      <c r="J15" s="140" t="s">
        <v>432</v>
      </c>
      <c r="K15" s="132">
        <v>290.36</v>
      </c>
      <c r="N15" s="2"/>
      <c r="O15" s="3"/>
    </row>
    <row r="16" spans="1:15" x14ac:dyDescent="0.2">
      <c r="A16" s="138">
        <v>34</v>
      </c>
      <c r="B16" s="145" t="s">
        <v>433</v>
      </c>
      <c r="C16" s="140" t="s">
        <v>14</v>
      </c>
      <c r="D16" s="140">
        <v>15</v>
      </c>
      <c r="E16" s="140">
        <v>15</v>
      </c>
      <c r="F16" s="140">
        <v>6</v>
      </c>
      <c r="G16" s="141">
        <v>8.8773148148148153E-3</v>
      </c>
      <c r="H16" s="141">
        <v>2.1030092592592597E-2</v>
      </c>
      <c r="I16" s="141">
        <v>1.3136574074074077E-2</v>
      </c>
      <c r="J16" s="140" t="s">
        <v>434</v>
      </c>
      <c r="K16" s="132">
        <v>268.58</v>
      </c>
      <c r="N16" s="2"/>
      <c r="O16" s="3"/>
    </row>
    <row r="17" spans="1:15" x14ac:dyDescent="0.2">
      <c r="A17" s="138">
        <v>19</v>
      </c>
      <c r="B17" s="145" t="s">
        <v>28</v>
      </c>
      <c r="C17" s="140" t="s">
        <v>16</v>
      </c>
      <c r="D17" s="140">
        <v>16</v>
      </c>
      <c r="E17" s="140">
        <v>16</v>
      </c>
      <c r="F17" s="140">
        <v>10</v>
      </c>
      <c r="G17" s="141">
        <v>9.1666666666666667E-3</v>
      </c>
      <c r="H17" s="141">
        <v>2.0752314814814814E-2</v>
      </c>
      <c r="I17" s="141">
        <v>1.3229166666666667E-2</v>
      </c>
      <c r="J17" s="140" t="s">
        <v>435</v>
      </c>
      <c r="K17" s="132">
        <v>248.44</v>
      </c>
      <c r="N17" s="2"/>
      <c r="O17" s="3"/>
    </row>
    <row r="18" spans="1:15" x14ac:dyDescent="0.2">
      <c r="A18" s="138">
        <v>14</v>
      </c>
      <c r="B18" s="145" t="s">
        <v>29</v>
      </c>
      <c r="C18" s="140" t="s">
        <v>16</v>
      </c>
      <c r="D18" s="140">
        <v>17</v>
      </c>
      <c r="E18" s="140">
        <v>17</v>
      </c>
      <c r="F18" s="140">
        <v>11</v>
      </c>
      <c r="G18" s="141">
        <v>9.2129629629629627E-3</v>
      </c>
      <c r="H18" s="141">
        <v>2.0682870370370372E-2</v>
      </c>
      <c r="I18" s="141">
        <v>1.357638888888889E-2</v>
      </c>
      <c r="J18" s="140" t="s">
        <v>436</v>
      </c>
      <c r="K18" s="132">
        <v>229.8</v>
      </c>
      <c r="N18" s="2"/>
      <c r="O18" s="3"/>
    </row>
    <row r="19" spans="1:15" x14ac:dyDescent="0.2">
      <c r="A19" s="138">
        <v>24</v>
      </c>
      <c r="B19" s="145" t="s">
        <v>33</v>
      </c>
      <c r="C19" s="140" t="s">
        <v>14</v>
      </c>
      <c r="D19" s="140">
        <v>18</v>
      </c>
      <c r="E19" s="140">
        <v>18</v>
      </c>
      <c r="F19" s="140">
        <v>7</v>
      </c>
      <c r="G19" s="141">
        <v>9.1087962962962971E-3</v>
      </c>
      <c r="H19" s="141">
        <v>2.0752314814814814E-2</v>
      </c>
      <c r="I19" s="141">
        <v>1.3657407407407408E-2</v>
      </c>
      <c r="J19" s="140" t="s">
        <v>437</v>
      </c>
      <c r="K19" s="132">
        <v>212.57</v>
      </c>
      <c r="N19" s="2"/>
      <c r="O19" s="3"/>
    </row>
    <row r="20" spans="1:15" x14ac:dyDescent="0.2">
      <c r="A20" s="138">
        <v>11</v>
      </c>
      <c r="B20" s="145" t="s">
        <v>27</v>
      </c>
      <c r="C20" s="140" t="s">
        <v>14</v>
      </c>
      <c r="D20" s="140">
        <v>19</v>
      </c>
      <c r="E20" s="140">
        <v>19</v>
      </c>
      <c r="F20" s="140">
        <v>8</v>
      </c>
      <c r="G20" s="141">
        <v>8.7615740740740744E-3</v>
      </c>
      <c r="H20" s="141">
        <v>2.0995370370370373E-2</v>
      </c>
      <c r="I20" s="141">
        <v>1.4606481481481482E-2</v>
      </c>
      <c r="J20" s="140" t="s">
        <v>438</v>
      </c>
      <c r="K20" s="132">
        <v>196.63</v>
      </c>
      <c r="N20" s="2"/>
      <c r="O20" s="3"/>
    </row>
    <row r="21" spans="1:15" x14ac:dyDescent="0.2">
      <c r="A21" s="138">
        <v>35</v>
      </c>
      <c r="B21" s="145" t="s">
        <v>439</v>
      </c>
      <c r="C21" s="140" t="s">
        <v>14</v>
      </c>
      <c r="D21" s="140">
        <v>20</v>
      </c>
      <c r="E21" s="140">
        <v>20</v>
      </c>
      <c r="F21" s="140">
        <v>9</v>
      </c>
      <c r="G21" s="141">
        <v>9.0624999999999994E-3</v>
      </c>
      <c r="H21" s="141">
        <v>2.3402777777777783E-2</v>
      </c>
      <c r="I21" s="141">
        <v>1.2974537037037036E-2</v>
      </c>
      <c r="J21" s="140" t="s">
        <v>440</v>
      </c>
      <c r="K21" s="132">
        <v>181.88</v>
      </c>
      <c r="N21" s="2"/>
      <c r="O21" s="3"/>
    </row>
    <row r="22" spans="1:15" x14ac:dyDescent="0.2">
      <c r="A22" s="138">
        <v>36</v>
      </c>
      <c r="B22" s="145" t="s">
        <v>441</v>
      </c>
      <c r="C22" s="140" t="s">
        <v>14</v>
      </c>
      <c r="D22" s="140">
        <v>21</v>
      </c>
      <c r="E22" s="140">
        <v>21</v>
      </c>
      <c r="F22" s="140">
        <v>10</v>
      </c>
      <c r="G22" s="141">
        <v>9.0624999999999994E-3</v>
      </c>
      <c r="H22" s="141">
        <v>2.2488425925925926E-2</v>
      </c>
      <c r="I22" s="141">
        <v>1.4097222222222221E-2</v>
      </c>
      <c r="J22" s="143" t="s">
        <v>442</v>
      </c>
      <c r="K22" s="139">
        <v>168.24</v>
      </c>
      <c r="N22" s="2"/>
      <c r="O22" s="3"/>
    </row>
    <row r="23" spans="1:15" x14ac:dyDescent="0.2">
      <c r="A23" s="138">
        <v>38</v>
      </c>
      <c r="B23" s="145" t="s">
        <v>443</v>
      </c>
      <c r="C23" s="140" t="s">
        <v>30</v>
      </c>
      <c r="D23" s="140">
        <v>22</v>
      </c>
      <c r="E23" s="140">
        <v>22</v>
      </c>
      <c r="F23" s="140">
        <v>1</v>
      </c>
      <c r="G23" s="141">
        <v>8.9699074074074073E-3</v>
      </c>
      <c r="H23" s="141">
        <v>2.0937499999999998E-2</v>
      </c>
      <c r="I23" s="141">
        <v>1.6203703703703703E-2</v>
      </c>
      <c r="J23" s="143" t="s">
        <v>444</v>
      </c>
      <c r="K23" s="139">
        <v>155.62</v>
      </c>
      <c r="N23" s="2"/>
      <c r="O23" s="3"/>
    </row>
    <row r="24" spans="1:15" x14ac:dyDescent="0.2">
      <c r="A24" s="138">
        <v>20</v>
      </c>
      <c r="B24" s="145" t="s">
        <v>445</v>
      </c>
      <c r="C24" s="140" t="s">
        <v>16</v>
      </c>
      <c r="D24" s="140">
        <v>23</v>
      </c>
      <c r="E24" s="140">
        <v>23</v>
      </c>
      <c r="F24" s="140">
        <v>12</v>
      </c>
      <c r="G24" s="141">
        <v>8.9583333333333338E-3</v>
      </c>
      <c r="H24" s="141">
        <v>2.3668981481481485E-2</v>
      </c>
      <c r="I24" s="141">
        <v>1.3472222222222221E-2</v>
      </c>
      <c r="J24" s="143" t="s">
        <v>446</v>
      </c>
      <c r="K24" s="139">
        <v>143.94999999999999</v>
      </c>
      <c r="N24" s="2"/>
      <c r="O24" s="3"/>
    </row>
    <row r="25" spans="1:15" x14ac:dyDescent="0.2">
      <c r="A25" s="138">
        <v>23</v>
      </c>
      <c r="B25" s="145" t="s">
        <v>31</v>
      </c>
      <c r="C25" s="140" t="s">
        <v>14</v>
      </c>
      <c r="D25" s="140">
        <v>24</v>
      </c>
      <c r="E25" s="140">
        <v>24</v>
      </c>
      <c r="F25" s="140">
        <v>11</v>
      </c>
      <c r="G25" s="141">
        <v>8.9930555555555545E-3</v>
      </c>
      <c r="H25" s="141">
        <v>2.34375E-2</v>
      </c>
      <c r="I25" s="141">
        <v>1.4351851851851852E-2</v>
      </c>
      <c r="J25" s="143" t="s">
        <v>447</v>
      </c>
      <c r="K25" s="139">
        <v>133.15</v>
      </c>
      <c r="N25" s="2"/>
      <c r="O25" s="3"/>
    </row>
    <row r="26" spans="1:15" x14ac:dyDescent="0.2">
      <c r="A26" s="138">
        <v>37</v>
      </c>
      <c r="B26" s="145" t="s">
        <v>448</v>
      </c>
      <c r="C26" s="140" t="s">
        <v>30</v>
      </c>
      <c r="D26" s="140">
        <v>25</v>
      </c>
      <c r="E26" s="140">
        <v>25</v>
      </c>
      <c r="F26" s="140">
        <v>2</v>
      </c>
      <c r="G26" s="141">
        <v>8.3333333333333332E-3</v>
      </c>
      <c r="H26" s="141">
        <v>2.3206018518518515E-2</v>
      </c>
      <c r="I26" s="141">
        <v>1.5960648148148151E-2</v>
      </c>
      <c r="J26" s="143" t="s">
        <v>449</v>
      </c>
      <c r="K26" s="139">
        <v>123.17</v>
      </c>
      <c r="N26" s="2"/>
      <c r="O26" s="3"/>
    </row>
    <row r="27" spans="1:15" x14ac:dyDescent="0.2">
      <c r="A27" s="138">
        <v>17</v>
      </c>
      <c r="B27" s="145" t="s">
        <v>34</v>
      </c>
      <c r="C27" s="140" t="s">
        <v>16</v>
      </c>
      <c r="D27" s="140">
        <v>29</v>
      </c>
      <c r="E27" s="140">
        <v>26</v>
      </c>
      <c r="F27" s="140">
        <v>13</v>
      </c>
      <c r="G27" s="141">
        <v>9.3749999999999997E-3</v>
      </c>
      <c r="H27" s="141">
        <v>2.4606481481481479E-2</v>
      </c>
      <c r="I27" s="141">
        <v>1.4594907407407405E-2</v>
      </c>
      <c r="J27" s="143" t="s">
        <v>450</v>
      </c>
      <c r="K27" s="139">
        <v>113.93</v>
      </c>
      <c r="N27" s="2"/>
      <c r="O27" s="3"/>
    </row>
    <row r="28" spans="1:15" x14ac:dyDescent="0.2">
      <c r="A28" s="138">
        <v>26</v>
      </c>
      <c r="B28" s="145" t="s">
        <v>451</v>
      </c>
      <c r="C28" s="140" t="s">
        <v>14</v>
      </c>
      <c r="D28" s="140">
        <v>32</v>
      </c>
      <c r="E28" s="140">
        <v>27</v>
      </c>
      <c r="F28" s="140">
        <v>12</v>
      </c>
      <c r="G28" s="141">
        <v>1.0231481481481482E-2</v>
      </c>
      <c r="H28" s="141">
        <v>2.4375000000000004E-2</v>
      </c>
      <c r="I28" s="141">
        <v>1.462962962962963E-2</v>
      </c>
      <c r="J28" s="143" t="s">
        <v>452</v>
      </c>
      <c r="K28" s="139">
        <v>105.38</v>
      </c>
      <c r="N28" s="2"/>
      <c r="O28" s="3"/>
    </row>
    <row r="29" spans="1:15" x14ac:dyDescent="0.2">
      <c r="A29" s="138">
        <v>21</v>
      </c>
      <c r="B29" s="145" t="s">
        <v>453</v>
      </c>
      <c r="C29" s="140" t="s">
        <v>14</v>
      </c>
      <c r="D29" s="140">
        <v>34</v>
      </c>
      <c r="E29" s="140">
        <v>28</v>
      </c>
      <c r="F29" s="140">
        <v>13</v>
      </c>
      <c r="G29" s="141">
        <v>1.0775462962962964E-2</v>
      </c>
      <c r="H29" s="141">
        <v>2.3703703703703703E-2</v>
      </c>
      <c r="I29" s="141">
        <v>1.5046296296296295E-2</v>
      </c>
      <c r="J29" s="143" t="s">
        <v>454</v>
      </c>
      <c r="K29" s="139">
        <v>97.48</v>
      </c>
      <c r="N29" s="2"/>
      <c r="O29" s="3"/>
    </row>
    <row r="30" spans="1:15" x14ac:dyDescent="0.2">
      <c r="A30" s="138">
        <v>30</v>
      </c>
      <c r="B30" s="145" t="s">
        <v>455</v>
      </c>
      <c r="C30" s="140" t="s">
        <v>14</v>
      </c>
      <c r="D30" s="140">
        <v>35</v>
      </c>
      <c r="E30" s="140">
        <v>29</v>
      </c>
      <c r="F30" s="140">
        <v>14</v>
      </c>
      <c r="G30" s="141">
        <v>1.0185185185185184E-2</v>
      </c>
      <c r="H30" s="141">
        <v>2.5057870370370373E-2</v>
      </c>
      <c r="I30" s="141">
        <v>1.4456018518518519E-2</v>
      </c>
      <c r="J30" s="143" t="s">
        <v>456</v>
      </c>
      <c r="K30" s="139">
        <v>90.17</v>
      </c>
      <c r="N30" s="2"/>
      <c r="O30" s="3"/>
    </row>
    <row r="31" spans="1:15" x14ac:dyDescent="0.2">
      <c r="A31" s="138">
        <v>27</v>
      </c>
      <c r="B31" s="145" t="s">
        <v>457</v>
      </c>
      <c r="C31" s="140" t="s">
        <v>14</v>
      </c>
      <c r="D31" s="140">
        <v>37</v>
      </c>
      <c r="E31" s="140">
        <v>30</v>
      </c>
      <c r="F31" s="140">
        <v>15</v>
      </c>
      <c r="G31" s="141">
        <v>9.0740740740740729E-3</v>
      </c>
      <c r="H31" s="141">
        <v>2.5810185185185183E-2</v>
      </c>
      <c r="I31" s="141">
        <v>1.5474537037037038E-2</v>
      </c>
      <c r="J31" s="143" t="s">
        <v>458</v>
      </c>
      <c r="K31" s="139">
        <v>83.41</v>
      </c>
      <c r="N31" s="2"/>
      <c r="O31" s="3"/>
    </row>
    <row r="32" spans="1:15" x14ac:dyDescent="0.2">
      <c r="A32" s="138">
        <v>31</v>
      </c>
      <c r="B32" s="145" t="s">
        <v>459</v>
      </c>
      <c r="C32" s="140" t="s">
        <v>14</v>
      </c>
      <c r="D32" s="140">
        <v>40</v>
      </c>
      <c r="E32" s="140">
        <v>31</v>
      </c>
      <c r="F32" s="140">
        <v>16</v>
      </c>
      <c r="G32" s="141">
        <v>1.0069444444444445E-2</v>
      </c>
      <c r="H32" s="141">
        <v>2.4525462962962968E-2</v>
      </c>
      <c r="I32" s="141">
        <v>1.6342592592592593E-2</v>
      </c>
      <c r="J32" s="143" t="s">
        <v>460</v>
      </c>
      <c r="K32" s="146"/>
      <c r="N32" s="2"/>
      <c r="O32" s="3"/>
    </row>
    <row r="33" spans="1:15" x14ac:dyDescent="0.2">
      <c r="A33" s="138">
        <v>33</v>
      </c>
      <c r="B33" s="145" t="s">
        <v>461</v>
      </c>
      <c r="C33" s="140" t="s">
        <v>14</v>
      </c>
      <c r="D33" s="140">
        <v>47</v>
      </c>
      <c r="E33" s="140">
        <v>32</v>
      </c>
      <c r="F33" s="140">
        <v>17</v>
      </c>
      <c r="G33" s="141">
        <v>1.2083333333333333E-2</v>
      </c>
      <c r="H33" s="141">
        <v>2.5567129629629634E-2</v>
      </c>
      <c r="I33" s="141">
        <v>1.5138888888888889E-2</v>
      </c>
      <c r="J33" s="143" t="s">
        <v>462</v>
      </c>
      <c r="K33" s="146"/>
      <c r="N33" s="2"/>
      <c r="O33" s="3"/>
    </row>
    <row r="34" spans="1:15" x14ac:dyDescent="0.2">
      <c r="A34" s="138">
        <v>18</v>
      </c>
      <c r="B34" s="145" t="s">
        <v>138</v>
      </c>
      <c r="C34" s="140" t="s">
        <v>16</v>
      </c>
      <c r="D34" s="140"/>
      <c r="E34" s="140"/>
      <c r="F34" s="140"/>
      <c r="G34" s="140"/>
      <c r="H34" s="140"/>
      <c r="I34" s="140"/>
      <c r="J34" s="140"/>
      <c r="K34" s="146"/>
      <c r="N34" s="2"/>
      <c r="O34" s="3"/>
    </row>
    <row r="35" spans="1:15" x14ac:dyDescent="0.2">
      <c r="A35" s="138">
        <v>29</v>
      </c>
      <c r="B35" s="145" t="s">
        <v>463</v>
      </c>
      <c r="C35" s="140" t="s">
        <v>14</v>
      </c>
      <c r="D35" s="140" t="s">
        <v>358</v>
      </c>
      <c r="E35" s="140"/>
      <c r="F35" s="140"/>
      <c r="G35" s="141">
        <v>9.0046296296296298E-3</v>
      </c>
      <c r="H35" s="140"/>
      <c r="I35" s="141">
        <v>3.1979166666666663E-2</v>
      </c>
      <c r="J35" s="140"/>
      <c r="K35" s="146"/>
      <c r="N35" s="2"/>
      <c r="O35" s="3"/>
    </row>
    <row r="36" spans="1:15" x14ac:dyDescent="0.2">
      <c r="A36" s="138">
        <v>28</v>
      </c>
      <c r="B36" s="145" t="s">
        <v>464</v>
      </c>
      <c r="C36" s="140" t="s">
        <v>14</v>
      </c>
      <c r="D36" s="140" t="s">
        <v>358</v>
      </c>
      <c r="E36" s="140"/>
      <c r="F36" s="140"/>
      <c r="G36" s="141">
        <v>1.2662037037037039E-2</v>
      </c>
      <c r="H36" s="141">
        <v>2.4583333333333332E-2</v>
      </c>
      <c r="I36" s="141">
        <v>2.4872685185185189E-2</v>
      </c>
      <c r="J36" s="140"/>
      <c r="K36" s="146"/>
      <c r="N36" s="2"/>
      <c r="O36" s="3"/>
    </row>
    <row r="37" spans="1:15" x14ac:dyDescent="0.2">
      <c r="A37" s="138">
        <v>16</v>
      </c>
      <c r="B37" s="145" t="s">
        <v>32</v>
      </c>
      <c r="C37" s="140" t="s">
        <v>16</v>
      </c>
      <c r="D37" s="140" t="s">
        <v>358</v>
      </c>
      <c r="E37" s="140"/>
      <c r="F37" s="140"/>
      <c r="G37" s="141">
        <v>9.1898148148148139E-3</v>
      </c>
      <c r="H37" s="140"/>
      <c r="I37" s="140"/>
      <c r="J37" s="140"/>
      <c r="K37" s="146"/>
      <c r="N37" s="2"/>
      <c r="O37" s="3"/>
    </row>
    <row r="38" spans="1:15" x14ac:dyDescent="0.2">
      <c r="A38" s="138">
        <v>25</v>
      </c>
      <c r="B38" s="145" t="s">
        <v>465</v>
      </c>
      <c r="C38" s="140" t="s">
        <v>14</v>
      </c>
      <c r="D38" s="140" t="s">
        <v>358</v>
      </c>
      <c r="E38" s="140"/>
      <c r="F38" s="140"/>
      <c r="G38" s="141">
        <v>8.9699074074074073E-3</v>
      </c>
      <c r="H38" s="140"/>
      <c r="I38" s="140"/>
      <c r="J38" s="140"/>
      <c r="K38" s="144"/>
      <c r="N38" s="2"/>
      <c r="O38" s="3"/>
    </row>
    <row r="39" spans="1:15" x14ac:dyDescent="0.2">
      <c r="A39" s="138">
        <v>32</v>
      </c>
      <c r="B39" s="145" t="s">
        <v>466</v>
      </c>
      <c r="C39" s="140" t="s">
        <v>14</v>
      </c>
      <c r="D39" s="140" t="s">
        <v>358</v>
      </c>
      <c r="E39" s="140"/>
      <c r="F39" s="140"/>
      <c r="G39" s="141">
        <v>1.0185185185185184E-2</v>
      </c>
      <c r="H39" s="140"/>
      <c r="I39" s="140"/>
      <c r="J39" s="144"/>
      <c r="K39" s="144"/>
      <c r="N39" s="2"/>
      <c r="O39" s="3"/>
    </row>
    <row r="40" spans="1:15" x14ac:dyDescent="0.2">
      <c r="A40" s="122"/>
      <c r="B40" s="123"/>
      <c r="C40" s="122"/>
      <c r="D40" s="122"/>
      <c r="E40" s="122"/>
      <c r="F40" s="124"/>
      <c r="G40" s="124"/>
      <c r="H40" s="124"/>
      <c r="I40" s="122"/>
      <c r="J40" s="5"/>
      <c r="M40" t="s">
        <v>697</v>
      </c>
      <c r="N40" s="2"/>
      <c r="O40" s="3"/>
    </row>
    <row r="41" spans="1:15" x14ac:dyDescent="0.2">
      <c r="A41" s="122"/>
      <c r="B41" s="123"/>
      <c r="C41" s="122"/>
      <c r="D41" s="122"/>
      <c r="E41" s="122"/>
      <c r="F41" s="124"/>
      <c r="G41" s="124"/>
      <c r="H41" s="124"/>
      <c r="I41" s="122"/>
      <c r="J41" s="5"/>
      <c r="M41" t="s">
        <v>698</v>
      </c>
      <c r="N41" s="2"/>
      <c r="O41" s="3"/>
    </row>
    <row r="42" spans="1:15" x14ac:dyDescent="0.2">
      <c r="A42" s="138">
        <v>41</v>
      </c>
      <c r="B42" s="49" t="s">
        <v>144</v>
      </c>
      <c r="C42" s="140" t="s">
        <v>35</v>
      </c>
      <c r="D42" s="140">
        <v>26</v>
      </c>
      <c r="E42" s="140">
        <v>1</v>
      </c>
      <c r="F42" s="140">
        <v>1</v>
      </c>
      <c r="G42" s="141">
        <v>9.571759259259259E-3</v>
      </c>
      <c r="H42" s="141">
        <v>2.4062500000000001E-2</v>
      </c>
      <c r="I42" s="141">
        <v>1.4085648148148151E-2</v>
      </c>
      <c r="J42" s="140" t="s">
        <v>398</v>
      </c>
      <c r="K42" s="132">
        <v>800</v>
      </c>
      <c r="L42" s="2"/>
      <c r="M42" s="3"/>
      <c r="N42" s="2"/>
      <c r="O42" s="3"/>
    </row>
    <row r="43" spans="1:15" x14ac:dyDescent="0.2">
      <c r="A43" s="138">
        <v>43</v>
      </c>
      <c r="B43" s="49" t="s">
        <v>40</v>
      </c>
      <c r="C43" s="140" t="s">
        <v>37</v>
      </c>
      <c r="D43" s="140">
        <v>27</v>
      </c>
      <c r="E43" s="140">
        <v>2</v>
      </c>
      <c r="F43" s="140">
        <v>1</v>
      </c>
      <c r="G43" s="141">
        <v>9.6990740740740735E-3</v>
      </c>
      <c r="H43" s="141">
        <v>2.3923611111111114E-2</v>
      </c>
      <c r="I43" s="141">
        <v>1.4317129629629631E-2</v>
      </c>
      <c r="J43" s="140" t="s">
        <v>399</v>
      </c>
      <c r="K43" s="132">
        <v>740</v>
      </c>
      <c r="L43" s="2"/>
      <c r="M43" s="3"/>
      <c r="N43" s="2"/>
      <c r="O43" s="3"/>
    </row>
    <row r="44" spans="1:15" x14ac:dyDescent="0.2">
      <c r="A44" s="138">
        <v>57</v>
      </c>
      <c r="B44" s="49" t="s">
        <v>393</v>
      </c>
      <c r="C44" s="140" t="s">
        <v>37</v>
      </c>
      <c r="D44" s="140">
        <v>28</v>
      </c>
      <c r="E44" s="140">
        <v>3</v>
      </c>
      <c r="F44" s="140">
        <v>2</v>
      </c>
      <c r="G44" s="141">
        <v>1.0069444444444445E-2</v>
      </c>
      <c r="H44" s="141">
        <v>2.4444444444444446E-2</v>
      </c>
      <c r="I44" s="141">
        <v>1.3912037037037037E-2</v>
      </c>
      <c r="J44" s="140" t="s">
        <v>400</v>
      </c>
      <c r="K44" s="132">
        <v>684.5</v>
      </c>
      <c r="L44" s="2"/>
      <c r="M44" s="3"/>
      <c r="N44" s="2"/>
      <c r="O44" s="3"/>
    </row>
    <row r="45" spans="1:15" x14ac:dyDescent="0.2">
      <c r="A45" s="138">
        <v>46</v>
      </c>
      <c r="B45" s="49" t="s">
        <v>38</v>
      </c>
      <c r="C45" s="140" t="s">
        <v>35</v>
      </c>
      <c r="D45" s="140">
        <v>30</v>
      </c>
      <c r="E45" s="140">
        <v>4</v>
      </c>
      <c r="F45" s="140">
        <v>2</v>
      </c>
      <c r="G45" s="141">
        <v>9.8379629629629633E-3</v>
      </c>
      <c r="H45" s="141">
        <v>2.4641203703703703E-2</v>
      </c>
      <c r="I45" s="141">
        <v>1.4328703703703703E-2</v>
      </c>
      <c r="J45" s="140" t="s">
        <v>401</v>
      </c>
      <c r="K45" s="132">
        <v>633.16</v>
      </c>
      <c r="L45" s="2"/>
      <c r="M45" s="3"/>
      <c r="N45" s="2"/>
      <c r="O45" s="3"/>
    </row>
    <row r="46" spans="1:15" x14ac:dyDescent="0.2">
      <c r="A46" s="138">
        <v>45</v>
      </c>
      <c r="B46" s="49" t="s">
        <v>45</v>
      </c>
      <c r="C46" s="140" t="s">
        <v>37</v>
      </c>
      <c r="D46" s="140">
        <v>31</v>
      </c>
      <c r="E46" s="140">
        <v>5</v>
      </c>
      <c r="F46" s="140">
        <v>3</v>
      </c>
      <c r="G46" s="141">
        <v>1.0115740740740741E-2</v>
      </c>
      <c r="H46" s="141">
        <v>2.4375000000000004E-2</v>
      </c>
      <c r="I46" s="141">
        <v>1.4502314814814815E-2</v>
      </c>
      <c r="J46" s="140" t="s">
        <v>402</v>
      </c>
      <c r="K46" s="132">
        <v>585.67999999999995</v>
      </c>
      <c r="L46" s="2"/>
      <c r="M46" s="3"/>
    </row>
    <row r="47" spans="1:15" x14ac:dyDescent="0.2">
      <c r="A47" s="138">
        <v>44</v>
      </c>
      <c r="B47" s="49" t="s">
        <v>145</v>
      </c>
      <c r="C47" s="140" t="s">
        <v>37</v>
      </c>
      <c r="D47" s="140">
        <v>33</v>
      </c>
      <c r="E47" s="140">
        <v>6</v>
      </c>
      <c r="F47" s="140">
        <v>4</v>
      </c>
      <c r="G47" s="141">
        <v>9.9305555555555553E-3</v>
      </c>
      <c r="H47" s="141">
        <v>2.4525462962962968E-2</v>
      </c>
      <c r="I47" s="141">
        <v>1.4930555555555556E-2</v>
      </c>
      <c r="J47" s="140" t="s">
        <v>403</v>
      </c>
      <c r="K47" s="132">
        <v>541.75</v>
      </c>
      <c r="L47" s="2"/>
      <c r="M47" s="3"/>
    </row>
    <row r="48" spans="1:15" x14ac:dyDescent="0.2">
      <c r="A48" s="138">
        <v>47</v>
      </c>
      <c r="B48" s="49" t="s">
        <v>36</v>
      </c>
      <c r="C48" s="140" t="s">
        <v>37</v>
      </c>
      <c r="D48" s="140">
        <v>36</v>
      </c>
      <c r="E48" s="140">
        <v>7</v>
      </c>
      <c r="F48" s="140">
        <v>5</v>
      </c>
      <c r="G48" s="141">
        <v>1.019675925925926E-2</v>
      </c>
      <c r="H48" s="141">
        <v>2.4826388888888887E-2</v>
      </c>
      <c r="I48" s="141">
        <v>1.5138888888888889E-2</v>
      </c>
      <c r="J48" s="140" t="s">
        <v>404</v>
      </c>
      <c r="K48" s="132">
        <v>501.12</v>
      </c>
      <c r="L48" s="2"/>
      <c r="M48" s="3"/>
    </row>
    <row r="49" spans="1:13" x14ac:dyDescent="0.2">
      <c r="A49" s="138">
        <v>42</v>
      </c>
      <c r="B49" s="49" t="s">
        <v>39</v>
      </c>
      <c r="C49" s="140" t="s">
        <v>35</v>
      </c>
      <c r="D49" s="140">
        <v>38</v>
      </c>
      <c r="E49" s="140">
        <v>8</v>
      </c>
      <c r="F49" s="140">
        <v>3</v>
      </c>
      <c r="G49" s="141">
        <v>1.0162037037037037E-2</v>
      </c>
      <c r="H49" s="141">
        <v>2.4872685185185189E-2</v>
      </c>
      <c r="I49" s="141">
        <v>1.5416666666666667E-2</v>
      </c>
      <c r="J49" s="140" t="s">
        <v>405</v>
      </c>
      <c r="K49" s="132">
        <v>463.53</v>
      </c>
      <c r="L49" s="2"/>
      <c r="M49" s="3"/>
    </row>
    <row r="50" spans="1:13" x14ac:dyDescent="0.2">
      <c r="A50" s="138">
        <v>62</v>
      </c>
      <c r="B50" s="49" t="s">
        <v>42</v>
      </c>
      <c r="C50" s="140" t="s">
        <v>35</v>
      </c>
      <c r="D50" s="140">
        <v>39</v>
      </c>
      <c r="E50" s="140">
        <v>9</v>
      </c>
      <c r="F50" s="140">
        <v>4</v>
      </c>
      <c r="G50" s="141">
        <v>1.037037037037037E-2</v>
      </c>
      <c r="H50" s="141">
        <v>2.5798611111111109E-2</v>
      </c>
      <c r="I50" s="141">
        <v>1.4513888888888889E-2</v>
      </c>
      <c r="J50" s="142" t="s">
        <v>406</v>
      </c>
      <c r="K50" s="132">
        <v>428.77</v>
      </c>
      <c r="L50" s="2"/>
      <c r="M50" s="3"/>
    </row>
    <row r="51" spans="1:13" x14ac:dyDescent="0.2">
      <c r="A51" s="138">
        <v>49</v>
      </c>
      <c r="B51" s="49" t="s">
        <v>44</v>
      </c>
      <c r="C51" s="140" t="s">
        <v>37</v>
      </c>
      <c r="D51" s="140">
        <v>41</v>
      </c>
      <c r="E51" s="140">
        <v>10</v>
      </c>
      <c r="F51" s="140">
        <v>6</v>
      </c>
      <c r="G51" s="141">
        <v>1.0138888888888888E-2</v>
      </c>
      <c r="H51" s="141">
        <v>2.5925925925925925E-2</v>
      </c>
      <c r="I51" s="141">
        <v>1.5208333333333332E-2</v>
      </c>
      <c r="J51" s="140" t="s">
        <v>407</v>
      </c>
      <c r="K51" s="132">
        <v>396.61</v>
      </c>
      <c r="L51" s="2"/>
      <c r="M51" s="3"/>
    </row>
    <row r="52" spans="1:13" x14ac:dyDescent="0.2">
      <c r="A52" s="138">
        <v>59</v>
      </c>
      <c r="B52" s="49" t="s">
        <v>394</v>
      </c>
      <c r="C52" s="140" t="s">
        <v>37</v>
      </c>
      <c r="D52" s="140">
        <v>42</v>
      </c>
      <c r="E52" s="140">
        <v>11</v>
      </c>
      <c r="F52" s="140">
        <v>7</v>
      </c>
      <c r="G52" s="141">
        <v>1.0416666666666666E-2</v>
      </c>
      <c r="H52" s="141">
        <v>2.5613425925925925E-2</v>
      </c>
      <c r="I52" s="141">
        <v>1.5335648148148147E-2</v>
      </c>
      <c r="J52" s="140" t="s">
        <v>408</v>
      </c>
      <c r="K52" s="132">
        <v>366.87</v>
      </c>
      <c r="L52" s="2"/>
      <c r="M52" s="3"/>
    </row>
    <row r="53" spans="1:13" x14ac:dyDescent="0.2">
      <c r="A53" s="138">
        <v>48</v>
      </c>
      <c r="B53" s="49" t="s">
        <v>41</v>
      </c>
      <c r="C53" s="140" t="s">
        <v>37</v>
      </c>
      <c r="D53" s="140">
        <v>43</v>
      </c>
      <c r="E53" s="140">
        <v>12</v>
      </c>
      <c r="F53" s="140">
        <v>8</v>
      </c>
      <c r="G53" s="141">
        <v>1.0219907407407408E-2</v>
      </c>
      <c r="H53" s="141">
        <v>2.585648148148148E-2</v>
      </c>
      <c r="I53" s="141">
        <v>1.545138888888889E-2</v>
      </c>
      <c r="J53" s="140" t="s">
        <v>409</v>
      </c>
      <c r="K53" s="132">
        <v>339.35</v>
      </c>
      <c r="L53" s="2"/>
      <c r="M53" s="3"/>
    </row>
    <row r="54" spans="1:13" x14ac:dyDescent="0.2">
      <c r="A54" s="138">
        <v>55</v>
      </c>
      <c r="B54" s="49" t="s">
        <v>140</v>
      </c>
      <c r="C54" s="140" t="s">
        <v>37</v>
      </c>
      <c r="D54" s="140">
        <v>44</v>
      </c>
      <c r="E54" s="140">
        <v>13</v>
      </c>
      <c r="F54" s="140">
        <v>9</v>
      </c>
      <c r="G54" s="141">
        <v>1.1562499999999998E-2</v>
      </c>
      <c r="H54" s="141">
        <v>2.5405092592592594E-2</v>
      </c>
      <c r="I54" s="141">
        <v>1.494212962962963E-2</v>
      </c>
      <c r="J54" s="140" t="s">
        <v>410</v>
      </c>
      <c r="K54" s="132">
        <v>313.89999999999998</v>
      </c>
      <c r="L54" s="2"/>
      <c r="M54" s="3"/>
    </row>
    <row r="55" spans="1:13" x14ac:dyDescent="0.2">
      <c r="A55" s="138">
        <v>58</v>
      </c>
      <c r="B55" s="49" t="s">
        <v>395</v>
      </c>
      <c r="C55" s="140" t="s">
        <v>37</v>
      </c>
      <c r="D55" s="140">
        <v>45</v>
      </c>
      <c r="E55" s="140">
        <v>14</v>
      </c>
      <c r="F55" s="140">
        <v>10</v>
      </c>
      <c r="G55" s="141">
        <v>1.03125E-2</v>
      </c>
      <c r="H55" s="141">
        <v>2.5729166666666664E-2</v>
      </c>
      <c r="I55" s="141">
        <v>1.650462962962963E-2</v>
      </c>
      <c r="J55" s="143" t="s">
        <v>411</v>
      </c>
      <c r="K55" s="132">
        <v>290.36</v>
      </c>
      <c r="L55" s="2"/>
      <c r="M55" s="3"/>
    </row>
    <row r="56" spans="1:13" x14ac:dyDescent="0.2">
      <c r="A56" s="138">
        <v>60</v>
      </c>
      <c r="B56" s="49" t="s">
        <v>396</v>
      </c>
      <c r="C56" s="140" t="s">
        <v>37</v>
      </c>
      <c r="D56" s="140">
        <v>46</v>
      </c>
      <c r="E56" s="140">
        <v>15</v>
      </c>
      <c r="F56" s="140">
        <v>11</v>
      </c>
      <c r="G56" s="141">
        <v>1.1574074074074075E-2</v>
      </c>
      <c r="H56" s="141">
        <v>2.5416666666666667E-2</v>
      </c>
      <c r="I56" s="141">
        <v>1.5752314814814813E-2</v>
      </c>
      <c r="J56" s="143" t="s">
        <v>412</v>
      </c>
      <c r="K56" s="132">
        <v>268.58</v>
      </c>
      <c r="L56" s="2"/>
      <c r="M56" s="3"/>
    </row>
    <row r="57" spans="1:13" x14ac:dyDescent="0.2">
      <c r="A57" s="138">
        <v>56</v>
      </c>
      <c r="B57" s="49" t="s">
        <v>397</v>
      </c>
      <c r="C57" s="140" t="s">
        <v>37</v>
      </c>
      <c r="D57" s="140">
        <v>48</v>
      </c>
      <c r="E57" s="140">
        <v>16</v>
      </c>
      <c r="F57" s="140">
        <v>12</v>
      </c>
      <c r="G57" s="141">
        <v>1.1504629629629629E-2</v>
      </c>
      <c r="H57" s="141">
        <v>2.5509259259259259E-2</v>
      </c>
      <c r="I57" s="141">
        <v>1.5787037037037037E-2</v>
      </c>
      <c r="J57" s="143" t="s">
        <v>413</v>
      </c>
      <c r="K57" s="132">
        <v>248.44</v>
      </c>
      <c r="L57" s="2"/>
      <c r="M57" s="3"/>
    </row>
    <row r="58" spans="1:13" x14ac:dyDescent="0.2">
      <c r="A58" s="138">
        <v>50</v>
      </c>
      <c r="B58" s="49" t="s">
        <v>43</v>
      </c>
      <c r="C58" s="140" t="s">
        <v>37</v>
      </c>
      <c r="D58" s="140">
        <v>49</v>
      </c>
      <c r="E58" s="140">
        <v>17</v>
      </c>
      <c r="F58" s="140">
        <v>13</v>
      </c>
      <c r="G58" s="141">
        <v>1.0381944444444444E-2</v>
      </c>
      <c r="H58" s="141">
        <v>2.6643518518518521E-2</v>
      </c>
      <c r="I58" s="141">
        <v>1.7037037037037038E-2</v>
      </c>
      <c r="J58" s="143" t="s">
        <v>414</v>
      </c>
      <c r="K58" s="132">
        <v>229.8</v>
      </c>
      <c r="L58" s="2"/>
      <c r="M58" s="3"/>
    </row>
    <row r="59" spans="1:13" x14ac:dyDescent="0.2">
      <c r="A59" s="138">
        <v>53</v>
      </c>
      <c r="B59" s="49" t="s">
        <v>49</v>
      </c>
      <c r="C59" s="140" t="s">
        <v>35</v>
      </c>
      <c r="D59" s="140">
        <v>50</v>
      </c>
      <c r="E59" s="140">
        <v>18</v>
      </c>
      <c r="F59" s="140">
        <v>5</v>
      </c>
      <c r="G59" s="141">
        <v>1.2094907407407408E-2</v>
      </c>
      <c r="H59" s="141">
        <v>2.7129629629629632E-2</v>
      </c>
      <c r="I59" s="141">
        <v>1.4849537037037036E-2</v>
      </c>
      <c r="J59" s="143" t="s">
        <v>415</v>
      </c>
      <c r="K59" s="132">
        <v>212.57</v>
      </c>
      <c r="L59" s="2"/>
      <c r="M59" s="3"/>
    </row>
    <row r="60" spans="1:13" x14ac:dyDescent="0.2">
      <c r="A60" s="138">
        <v>54</v>
      </c>
      <c r="B60" s="49" t="s">
        <v>47</v>
      </c>
      <c r="C60" s="140" t="s">
        <v>37</v>
      </c>
      <c r="D60" s="140">
        <v>51</v>
      </c>
      <c r="E60" s="140">
        <v>19</v>
      </c>
      <c r="F60" s="140">
        <v>14</v>
      </c>
      <c r="G60" s="141">
        <v>1.1562499999999998E-2</v>
      </c>
      <c r="H60" s="141">
        <v>2.5439814814814814E-2</v>
      </c>
      <c r="I60" s="141">
        <v>1.7326388888888888E-2</v>
      </c>
      <c r="J60" s="143" t="s">
        <v>416</v>
      </c>
      <c r="K60" s="132">
        <v>196.63</v>
      </c>
      <c r="L60" s="2"/>
      <c r="M60" s="3"/>
    </row>
    <row r="61" spans="1:13" x14ac:dyDescent="0.2">
      <c r="A61" s="138">
        <v>51</v>
      </c>
      <c r="B61" s="49" t="s">
        <v>46</v>
      </c>
      <c r="C61" s="140" t="s">
        <v>37</v>
      </c>
      <c r="D61" s="140">
        <v>52</v>
      </c>
      <c r="E61" s="140">
        <v>20</v>
      </c>
      <c r="F61" s="140">
        <v>15</v>
      </c>
      <c r="G61" s="141">
        <v>1.1423611111111112E-2</v>
      </c>
      <c r="H61" s="141">
        <v>2.78125E-2</v>
      </c>
      <c r="I61" s="141">
        <v>1.6423611111111111E-2</v>
      </c>
      <c r="J61" s="143" t="s">
        <v>417</v>
      </c>
      <c r="K61" s="132">
        <v>181.88</v>
      </c>
      <c r="L61" s="2"/>
      <c r="M61" s="3"/>
    </row>
    <row r="62" spans="1:13" x14ac:dyDescent="0.2">
      <c r="A62" s="138">
        <v>61</v>
      </c>
      <c r="B62" s="49" t="s">
        <v>418</v>
      </c>
      <c r="C62" s="140" t="s">
        <v>35</v>
      </c>
      <c r="D62" s="140"/>
      <c r="E62" s="140"/>
      <c r="F62" s="140"/>
      <c r="G62" s="140"/>
      <c r="H62" s="140"/>
      <c r="I62" s="140"/>
      <c r="J62" s="140"/>
      <c r="K62" s="132"/>
      <c r="L62" s="2"/>
      <c r="M62" s="3"/>
    </row>
    <row r="63" spans="1:13" x14ac:dyDescent="0.2">
      <c r="A63" s="138">
        <v>52</v>
      </c>
      <c r="B63" s="49" t="s">
        <v>48</v>
      </c>
      <c r="C63" s="140" t="s">
        <v>37</v>
      </c>
      <c r="D63" s="140" t="s">
        <v>358</v>
      </c>
      <c r="E63" s="140"/>
      <c r="F63" s="140"/>
      <c r="G63" s="140"/>
      <c r="H63" s="140"/>
      <c r="I63" s="140"/>
      <c r="J63" s="144"/>
      <c r="K63" s="132"/>
    </row>
    <row r="64" spans="1:13" x14ac:dyDescent="0.2">
      <c r="A64" s="122"/>
      <c r="B64" s="123"/>
      <c r="C64" s="122"/>
      <c r="D64" s="122"/>
      <c r="E64" s="122"/>
      <c r="F64" s="124"/>
      <c r="G64" s="124"/>
      <c r="H64" s="124"/>
      <c r="I64" s="122"/>
      <c r="J64" s="48"/>
      <c r="K64" s="135"/>
    </row>
    <row r="65" spans="1:11" x14ac:dyDescent="0.2">
      <c r="A65" s="122"/>
      <c r="B65" s="123"/>
      <c r="C65" s="122"/>
      <c r="D65" s="122"/>
      <c r="E65" s="122"/>
      <c r="F65" s="124"/>
      <c r="G65" s="124"/>
      <c r="H65" s="124"/>
      <c r="I65" s="122"/>
      <c r="J65" s="48"/>
      <c r="K65" s="135"/>
    </row>
    <row r="66" spans="1:11" x14ac:dyDescent="0.2">
      <c r="A66" s="122"/>
      <c r="B66" s="123"/>
      <c r="C66" s="122"/>
      <c r="D66" s="122"/>
      <c r="E66" s="122"/>
      <c r="F66" s="124"/>
      <c r="G66" s="124"/>
      <c r="H66" s="124"/>
      <c r="I66" s="122"/>
      <c r="J66" s="48"/>
      <c r="K66" s="135"/>
    </row>
    <row r="67" spans="1:11" x14ac:dyDescent="0.2">
      <c r="A67" s="122"/>
      <c r="B67" s="123"/>
      <c r="C67" s="122"/>
      <c r="D67" s="122"/>
      <c r="E67" s="122"/>
      <c r="F67" s="124"/>
      <c r="G67" s="124"/>
      <c r="H67" s="124"/>
      <c r="I67" s="122"/>
      <c r="J67" s="48"/>
      <c r="K67" s="135"/>
    </row>
    <row r="68" spans="1:11" x14ac:dyDescent="0.2">
      <c r="A68" s="122"/>
      <c r="B68" s="123"/>
      <c r="C68" s="122"/>
      <c r="D68" s="122"/>
      <c r="E68" s="122"/>
      <c r="F68" s="124"/>
      <c r="G68" s="124"/>
      <c r="H68" s="124"/>
      <c r="I68" s="122"/>
      <c r="J68" s="48"/>
      <c r="K68" s="135"/>
    </row>
    <row r="69" spans="1:11" x14ac:dyDescent="0.2">
      <c r="A69" s="122"/>
      <c r="B69" s="123"/>
      <c r="C69" s="122"/>
      <c r="D69" s="122"/>
      <c r="E69" s="122"/>
      <c r="F69" s="124"/>
      <c r="G69" s="124"/>
      <c r="H69" s="124"/>
      <c r="I69" s="122"/>
      <c r="J69" s="48"/>
      <c r="K69" s="135"/>
    </row>
    <row r="70" spans="1:11" x14ac:dyDescent="0.2">
      <c r="A70" s="136"/>
      <c r="B70" s="137"/>
      <c r="C70" s="125"/>
      <c r="D70" s="125"/>
      <c r="E70" s="125"/>
      <c r="F70" s="125"/>
      <c r="G70" s="125"/>
      <c r="H70" s="125"/>
      <c r="I70" s="125"/>
      <c r="J70" s="125"/>
      <c r="K70" s="135"/>
    </row>
    <row r="71" spans="1:11" x14ac:dyDescent="0.2">
      <c r="A71" s="125"/>
      <c r="B71" s="125"/>
      <c r="C71" s="125"/>
      <c r="D71" s="125"/>
      <c r="E71" s="125"/>
      <c r="F71" s="125"/>
      <c r="G71" s="125"/>
      <c r="H71" s="125"/>
      <c r="I71" s="125"/>
      <c r="J71" s="125"/>
      <c r="K71" s="135"/>
    </row>
  </sheetData>
  <hyperlinks>
    <hyperlink ref="B42" r:id="rId1" display="https://www.sportstats.ca/display-results.xhtml?raceid=100832&amp;status=results&amp;category=Femmes" xr:uid="{76F5CEE9-6C14-C54D-9AF0-9FA71B2A8974}"/>
    <hyperlink ref="L42" r:id="rId2" tooltip="Sélectionnez des athlètes pour les ajouter à la liste des athlètes a comparer, puis cliquer sur l’onglet Comparer." display="https://www.sportstats.ca/display-results.xhtml?raceid=100832&amp;status=results&amp;category=Femmes" xr:uid="{50F37D1A-E1F0-FD49-ABA2-893A07F47A4F}"/>
    <hyperlink ref="B43" r:id="rId3" display="https://www.sportstats.ca/display-results.xhtml?raceid=100832&amp;status=results&amp;category=Femmes" xr:uid="{B1807C93-3137-DD46-86D9-EBA7C648CD5E}"/>
    <hyperlink ref="L43" r:id="rId4" tooltip="Sélectionnez des athlètes pour les ajouter à la liste des athlètes a comparer, puis cliquer sur l’onglet Comparer." display="https://www.sportstats.ca/display-results.xhtml?raceid=100832&amp;status=results&amp;category=Femmes" xr:uid="{3338DC18-8527-7E4D-BB15-FF83FA95F53C}"/>
    <hyperlink ref="B44" r:id="rId5" display="https://www.sportstats.ca/display-results.xhtml?raceid=100832&amp;status=results&amp;category=Femmes" xr:uid="{5AFBC6CA-8EE4-0747-B804-82EC36BDBA40}"/>
    <hyperlink ref="L44" r:id="rId6" tooltip="Sélectionnez des athlètes pour les ajouter à la liste des athlètes a comparer, puis cliquer sur l’onglet Comparer." display="https://www.sportstats.ca/display-results.xhtml?raceid=100832&amp;status=results&amp;category=Femmes" xr:uid="{7A720521-1D82-CB4A-8D8C-5562833CE7EE}"/>
    <hyperlink ref="B45" r:id="rId7" display="https://www.sportstats.ca/display-results.xhtml?raceid=100832&amp;status=results&amp;category=Femmes" xr:uid="{ED2E7C7D-C4FE-AB4B-BBCC-685272F8A350}"/>
    <hyperlink ref="L45" r:id="rId8" tooltip="Sélectionnez des athlètes pour les ajouter à la liste des athlètes a comparer, puis cliquer sur l’onglet Comparer." display="https://www.sportstats.ca/display-results.xhtml?raceid=100832&amp;status=results&amp;category=Femmes" xr:uid="{696FE8DB-68D3-AA4B-A8DB-846C2D9A8DAF}"/>
    <hyperlink ref="B46" r:id="rId9" display="https://www.sportstats.ca/display-results.xhtml?raceid=100832&amp;status=results&amp;category=Femmes" xr:uid="{D9C244A0-C17A-3A42-A3E4-D954F766C53F}"/>
    <hyperlink ref="L46" r:id="rId10" tooltip="Sélectionnez des athlètes pour les ajouter à la liste des athlètes a comparer, puis cliquer sur l’onglet Comparer." display="https://www.sportstats.ca/display-results.xhtml?raceid=100832&amp;status=results&amp;category=Femmes" xr:uid="{F8B2B308-6B1D-C14B-ABAA-93F54B79C6CD}"/>
    <hyperlink ref="B47" r:id="rId11" display="https://www.sportstats.ca/display-results.xhtml?raceid=100832&amp;status=results&amp;category=Femmes" xr:uid="{D41D5CCC-B7E2-0540-9443-3EA6E0EEDC39}"/>
    <hyperlink ref="L47" r:id="rId12" tooltip="Sélectionnez des athlètes pour les ajouter à la liste des athlètes a comparer, puis cliquer sur l’onglet Comparer." display="https://www.sportstats.ca/display-results.xhtml?raceid=100832&amp;status=results&amp;category=Femmes" xr:uid="{575D3D69-C03E-3F4B-AD77-1BD3BD170EFE}"/>
    <hyperlink ref="B48" r:id="rId13" display="https://www.sportstats.ca/display-results.xhtml?raceid=100832&amp;status=results&amp;category=Femmes" xr:uid="{D2BD0ACA-D51E-614B-B2A0-46AD3E3D381C}"/>
    <hyperlink ref="L48" r:id="rId14" tooltip="Sélectionnez des athlètes pour les ajouter à la liste des athlètes a comparer, puis cliquer sur l’onglet Comparer." display="https://www.sportstats.ca/display-results.xhtml?raceid=100832&amp;status=results&amp;category=Femmes" xr:uid="{9B171CB3-975A-714A-A0EB-2C41C30389A1}"/>
    <hyperlink ref="B49" r:id="rId15" display="https://www.sportstats.ca/display-results.xhtml?raceid=100832&amp;status=results&amp;category=Femmes" xr:uid="{E98D3A2C-5DC2-B547-A558-E74DB351DE6F}"/>
    <hyperlink ref="L49" r:id="rId16" tooltip="Sélectionnez des athlètes pour les ajouter à la liste des athlètes a comparer, puis cliquer sur l’onglet Comparer." display="https://www.sportstats.ca/display-results.xhtml?raceid=100832&amp;status=results&amp;category=Femmes" xr:uid="{122CA7C4-0086-2740-8B37-E786F99433CA}"/>
    <hyperlink ref="B50" r:id="rId17" display="https://www.sportstats.ca/display-results.xhtml?raceid=100832&amp;status=results&amp;category=Femmes" xr:uid="{2497CF89-A773-894E-ACCF-7EE25212AF84}"/>
    <hyperlink ref="L50" r:id="rId18" tooltip="Sélectionnez des athlètes pour les ajouter à la liste des athlètes a comparer, puis cliquer sur l’onglet Comparer." display="https://www.sportstats.ca/display-results.xhtml?raceid=100832&amp;status=results&amp;category=Femmes" xr:uid="{6105F69D-946D-2D4D-AE43-9F983263EBBB}"/>
    <hyperlink ref="B51" r:id="rId19" display="https://www.sportstats.ca/display-results.xhtml?raceid=100832&amp;status=results&amp;category=Femmes" xr:uid="{857C32FC-BFC6-5E46-8EA5-0BE61C8768BE}"/>
    <hyperlink ref="L51" r:id="rId20" tooltip="Sélectionnez des athlètes pour les ajouter à la liste des athlètes a comparer, puis cliquer sur l’onglet Comparer." display="https://www.sportstats.ca/display-results.xhtml?raceid=100832&amp;status=results&amp;category=Femmes" xr:uid="{A2238266-BBE9-7D4F-B698-9BAA24893D4D}"/>
    <hyperlink ref="B52" r:id="rId21" display="https://www.sportstats.ca/display-results.xhtml?raceid=100832&amp;status=results&amp;category=Femmes" xr:uid="{FEC5C088-43F2-A648-9225-133C08CE5CED}"/>
    <hyperlink ref="L52" r:id="rId22" tooltip="Sélectionnez des athlètes pour les ajouter à la liste des athlètes a comparer, puis cliquer sur l’onglet Comparer." display="https://www.sportstats.ca/display-results.xhtml?raceid=100832&amp;status=results&amp;category=Femmes" xr:uid="{BCA9A44B-D807-844B-B995-FF1EBA316044}"/>
    <hyperlink ref="B53" r:id="rId23" display="https://www.sportstats.ca/display-results.xhtml?raceid=100832&amp;status=results&amp;category=Femmes" xr:uid="{753B7746-9655-6445-861D-E64C18004A89}"/>
    <hyperlink ref="L53" r:id="rId24" tooltip="Sélectionnez des athlètes pour les ajouter à la liste des athlètes a comparer, puis cliquer sur l’onglet Comparer." display="https://www.sportstats.ca/display-results.xhtml?raceid=100832&amp;status=results&amp;category=Femmes" xr:uid="{A1E47D6F-7113-6045-BA9B-31060628DE5A}"/>
    <hyperlink ref="B54" r:id="rId25" display="https://www.sportstats.ca/display-results.xhtml?raceid=100832&amp;status=results&amp;category=Femmes" xr:uid="{9D802BA8-0B48-BE46-B6AD-DC417E5A5155}"/>
    <hyperlink ref="L54" r:id="rId26" tooltip="Sélectionnez des athlètes pour les ajouter à la liste des athlètes a comparer, puis cliquer sur l’onglet Comparer." display="https://www.sportstats.ca/display-results.xhtml?raceid=100832&amp;status=results&amp;category=Femmes" xr:uid="{21D91097-9AD0-E444-AE91-9DE3965321CC}"/>
    <hyperlink ref="B55" r:id="rId27" display="https://www.sportstats.ca/display-results.xhtml?raceid=100832&amp;status=results&amp;category=Femmes" xr:uid="{21EE6179-CCB6-C147-964F-76407895A409}"/>
    <hyperlink ref="L55" r:id="rId28" tooltip="Sélectionnez des athlètes pour les ajouter à la liste des athlètes a comparer, puis cliquer sur l’onglet Comparer." display="https://www.sportstats.ca/display-results.xhtml?raceid=100832&amp;status=results&amp;category=Femmes" xr:uid="{83667F7A-52E6-994A-B79E-7A8630331978}"/>
    <hyperlink ref="B56" r:id="rId29" display="https://www.sportstats.ca/display-results.xhtml?raceid=100832&amp;status=results&amp;category=Femmes" xr:uid="{513C9423-2BD3-5B45-BBBC-A5E9E454323E}"/>
    <hyperlink ref="L56" r:id="rId30" tooltip="Sélectionnez des athlètes pour les ajouter à la liste des athlètes a comparer, puis cliquer sur l’onglet Comparer." display="https://www.sportstats.ca/display-results.xhtml?raceid=100832&amp;status=results&amp;category=Femmes" xr:uid="{EC5613AF-47CA-B14B-B6E8-119E5E260F7C}"/>
    <hyperlink ref="B57" r:id="rId31" display="https://www.sportstats.ca/display-results.xhtml?raceid=100832&amp;status=results&amp;category=Femmes" xr:uid="{E2D93CCF-15BD-9E44-9338-22D0D06F9C8E}"/>
    <hyperlink ref="L57" r:id="rId32" tooltip="Sélectionnez des athlètes pour les ajouter à la liste des athlètes a comparer, puis cliquer sur l’onglet Comparer." display="https://www.sportstats.ca/display-results.xhtml?raceid=100832&amp;status=results&amp;category=Femmes" xr:uid="{1B6BDDFB-F692-E846-B2D7-3C38BD9DA3BE}"/>
    <hyperlink ref="B58" r:id="rId33" display="https://www.sportstats.ca/display-results.xhtml?raceid=100832&amp;status=results&amp;category=Femmes" xr:uid="{EC235E2D-6568-C44D-BB8A-848EA490948F}"/>
    <hyperlink ref="L58" r:id="rId34" tooltip="Sélectionnez des athlètes pour les ajouter à la liste des athlètes a comparer, puis cliquer sur l’onglet Comparer." display="https://www.sportstats.ca/display-results.xhtml?raceid=100832&amp;status=results&amp;category=Femmes" xr:uid="{ADD9E1FD-DEDC-D34C-94BF-B3DEEA129352}"/>
    <hyperlink ref="B59" r:id="rId35" display="https://www.sportstats.ca/display-results.xhtml?raceid=100832&amp;status=results&amp;category=Femmes" xr:uid="{6AD6EAF5-B30B-6B4D-9BC8-68CE043F7CEF}"/>
    <hyperlink ref="L59" r:id="rId36" tooltip="Sélectionnez des athlètes pour les ajouter à la liste des athlètes a comparer, puis cliquer sur l’onglet Comparer." display="https://www.sportstats.ca/display-results.xhtml?raceid=100832&amp;status=results&amp;category=Femmes" xr:uid="{2552D511-56BB-9F47-81B6-E01FC115EA34}"/>
    <hyperlink ref="B60" r:id="rId37" display="https://www.sportstats.ca/display-results.xhtml?raceid=100832&amp;status=results&amp;category=Femmes" xr:uid="{1C021648-8B9F-F441-AB82-AA1E9A0349C2}"/>
    <hyperlink ref="L60" r:id="rId38" tooltip="Sélectionnez des athlètes pour les ajouter à la liste des athlètes a comparer, puis cliquer sur l’onglet Comparer." display="https://www.sportstats.ca/display-results.xhtml?raceid=100832&amp;status=results&amp;category=Femmes" xr:uid="{694D7E40-109F-4C4B-8388-35E9F6635760}"/>
    <hyperlink ref="B61" r:id="rId39" display="https://www.sportstats.ca/display-results.xhtml?raceid=100832&amp;status=results&amp;category=Femmes" xr:uid="{5CE28BF3-1C32-8E42-9D0F-B07AFFF343F7}"/>
    <hyperlink ref="L61" r:id="rId40" tooltip="Sélectionnez des athlètes pour les ajouter à la liste des athlètes a comparer, puis cliquer sur l’onglet Comparer." display="https://www.sportstats.ca/display-results.xhtml?raceid=100832&amp;status=results&amp;category=Femmes" xr:uid="{5D56A7B3-BA90-4C49-946F-C30FEDB26959}"/>
    <hyperlink ref="B62" r:id="rId41" display="https://www.sportstats.ca/display-results.xhtml?raceid=100832&amp;status=results&amp;category=Femmes" xr:uid="{D6A767AF-878D-7045-8DDB-5FEAD3D4E925}"/>
    <hyperlink ref="L62" r:id="rId42" tooltip="Sélectionnez des athlètes pour les ajouter à la liste des athlètes a comparer, puis cliquer sur l’onglet Comparer." display="https://www.sportstats.ca/display-results.xhtml?raceid=100832&amp;status=results&amp;category=Femmes" xr:uid="{597D333A-0942-F147-94BD-6F66CDB48FEF}"/>
    <hyperlink ref="B63" r:id="rId43" display="https://www.sportstats.ca/display-results.xhtml?raceid=100832&amp;status=results&amp;category=Femmes" xr:uid="{16754A79-45BB-834E-AF56-3F948C4441C7}"/>
    <hyperlink ref="B2" r:id="rId44" display="https://www.sportstats.ca/display-results.xhtml?raceid=100832&amp;status=results&amp;category=Hommes" xr:uid="{0F691B9B-C588-3840-91C9-16785086F99C}"/>
    <hyperlink ref="N9" r:id="rId45" tooltip="Sélectionnez des athlètes pour les ajouter à la liste des athlètes a comparer, puis cliquer sur l’onglet Comparer." display="https://www.sportstats.ca/display-results.xhtml?raceid=100832&amp;status=results&amp;category=Hommes" xr:uid="{3817018C-A3B2-164F-A014-CD130D2046DC}"/>
    <hyperlink ref="B3" r:id="rId46" display="https://www.sportstats.ca/display-results.xhtml?raceid=100832&amp;status=results&amp;category=Hommes" xr:uid="{9604A572-4FE8-3149-80A6-DD93E9501752}"/>
    <hyperlink ref="N10" r:id="rId47" tooltip="Sélectionnez des athlètes pour les ajouter à la liste des athlètes a comparer, puis cliquer sur l’onglet Comparer." display="https://www.sportstats.ca/display-results.xhtml?raceid=100832&amp;status=results&amp;category=Hommes" xr:uid="{4F9D7EAC-711D-4E49-9BF8-88B83D87AE6F}"/>
    <hyperlink ref="B4" r:id="rId48" display="https://www.sportstats.ca/display-results.xhtml?raceid=100832&amp;status=results&amp;category=Hommes" xr:uid="{2F5A2721-324F-5644-B85B-691E3A494D63}"/>
    <hyperlink ref="N11" r:id="rId49" tooltip="Sélectionnez des athlètes pour les ajouter à la liste des athlètes a comparer, puis cliquer sur l’onglet Comparer." display="https://www.sportstats.ca/display-results.xhtml?raceid=100832&amp;status=results&amp;category=Hommes" xr:uid="{4804D138-D94A-124F-8548-BB55F876520F}"/>
    <hyperlink ref="B5" r:id="rId50" display="https://www.sportstats.ca/display-results.xhtml?raceid=100832&amp;status=results&amp;category=Hommes" xr:uid="{55A4A5F9-46B9-C348-B7CC-53F98666A2EB}"/>
    <hyperlink ref="N12" r:id="rId51" tooltip="Sélectionnez des athlètes pour les ajouter à la liste des athlètes a comparer, puis cliquer sur l’onglet Comparer." display="https://www.sportstats.ca/display-results.xhtml?raceid=100832&amp;status=results&amp;category=Hommes" xr:uid="{9D600BEC-F93E-184E-92CA-069615CC70EF}"/>
    <hyperlink ref="B6" r:id="rId52" display="https://www.sportstats.ca/display-results.xhtml?raceid=100832&amp;status=results&amp;category=Hommes" xr:uid="{0C9DD918-3DEC-4641-A5F8-31F8C124454D}"/>
    <hyperlink ref="N13" r:id="rId53" tooltip="Sélectionnez des athlètes pour les ajouter à la liste des athlètes a comparer, puis cliquer sur l’onglet Comparer." display="https://www.sportstats.ca/display-results.xhtml?raceid=100832&amp;status=results&amp;category=Hommes" xr:uid="{050807FA-D44C-F34C-ACB7-9EC229A1D954}"/>
    <hyperlink ref="B7" r:id="rId54" display="https://www.sportstats.ca/display-results.xhtml?raceid=100832&amp;status=results&amp;category=Hommes" xr:uid="{6867049B-8ACC-8E49-8093-BFD65D460871}"/>
    <hyperlink ref="N14" r:id="rId55" tooltip="Sélectionnez des athlètes pour les ajouter à la liste des athlètes a comparer, puis cliquer sur l’onglet Comparer." display="https://www.sportstats.ca/display-results.xhtml?raceid=100832&amp;status=results&amp;category=Hommes" xr:uid="{217DC5B0-FE1E-E944-B54E-720E377571F0}"/>
    <hyperlink ref="B8" r:id="rId56" display="https://www.sportstats.ca/display-results.xhtml?raceid=100832&amp;status=results&amp;category=Hommes" xr:uid="{32BF01D7-024F-A847-ABD1-CF0D4007E913}"/>
    <hyperlink ref="N15" r:id="rId57" tooltip="Sélectionnez des athlètes pour les ajouter à la liste des athlètes a comparer, puis cliquer sur l’onglet Comparer." display="https://www.sportstats.ca/display-results.xhtml?raceid=100832&amp;status=results&amp;category=Hommes" xr:uid="{2AF5C322-6EBA-9146-8D44-53E812998879}"/>
    <hyperlink ref="B9" r:id="rId58" display="https://www.sportstats.ca/display-results.xhtml?raceid=100832&amp;status=results&amp;category=Hommes" xr:uid="{DE1DD2D3-E5DF-0F4E-8993-FA8BF49B6A8D}"/>
    <hyperlink ref="N16" r:id="rId59" tooltip="Sélectionnez des athlètes pour les ajouter à la liste des athlètes a comparer, puis cliquer sur l’onglet Comparer." display="https://www.sportstats.ca/display-results.xhtml?raceid=100832&amp;status=results&amp;category=Hommes" xr:uid="{A6192802-843F-F942-92B3-47D1C11F049E}"/>
    <hyperlink ref="B10" r:id="rId60" display="https://www.sportstats.ca/display-results.xhtml?raceid=100832&amp;status=results&amp;category=Hommes" xr:uid="{45617C03-6AC8-C84D-89AD-B008F298ED2A}"/>
    <hyperlink ref="N17" r:id="rId61" tooltip="Sélectionnez des athlètes pour les ajouter à la liste des athlètes a comparer, puis cliquer sur l’onglet Comparer." display="https://www.sportstats.ca/display-results.xhtml?raceid=100832&amp;status=results&amp;category=Hommes" xr:uid="{87B00D9B-6CFB-F044-BADC-A7261AF417D3}"/>
    <hyperlink ref="B11" r:id="rId62" display="https://www.sportstats.ca/display-results.xhtml?raceid=100832&amp;status=results&amp;category=Hommes" xr:uid="{BC033404-1A6F-9144-962B-5460F68ED10C}"/>
    <hyperlink ref="N18" r:id="rId63" tooltip="Sélectionnez des athlètes pour les ajouter à la liste des athlètes a comparer, puis cliquer sur l’onglet Comparer." display="https://www.sportstats.ca/display-results.xhtml?raceid=100832&amp;status=results&amp;category=Hommes" xr:uid="{DBE26646-63E3-A649-9716-4E2A24D7B9A4}"/>
    <hyperlink ref="B12" r:id="rId64" display="https://www.sportstats.ca/display-results.xhtml?raceid=100832&amp;status=results&amp;category=Hommes" xr:uid="{6BFAA1CC-C467-6E42-B30C-5A3D53D0F65E}"/>
    <hyperlink ref="N19" r:id="rId65" tooltip="Sélectionnez des athlètes pour les ajouter à la liste des athlètes a comparer, puis cliquer sur l’onglet Comparer." display="https://www.sportstats.ca/display-results.xhtml?raceid=100832&amp;status=results&amp;category=Hommes" xr:uid="{00C6FEC4-E1BD-2945-B14E-A6C5E6D4CD2A}"/>
    <hyperlink ref="B13" r:id="rId66" display="https://www.sportstats.ca/display-results.xhtml?raceid=100832&amp;status=results&amp;category=Hommes" xr:uid="{56A07E6D-F635-7A45-8508-278F1A692874}"/>
    <hyperlink ref="N20" r:id="rId67" tooltip="Sélectionnez des athlètes pour les ajouter à la liste des athlètes a comparer, puis cliquer sur l’onglet Comparer." display="https://www.sportstats.ca/display-results.xhtml?raceid=100832&amp;status=results&amp;category=Hommes" xr:uid="{50DD9E17-1281-5F48-A084-EE1BAE7BC72A}"/>
    <hyperlink ref="B14" r:id="rId68" display="https://www.sportstats.ca/display-results.xhtml?raceid=100832&amp;status=results&amp;category=Hommes" xr:uid="{E128D96F-2C17-3C45-A900-1A3CC458880F}"/>
    <hyperlink ref="N21" r:id="rId69" tooltip="Sélectionnez des athlètes pour les ajouter à la liste des athlètes a comparer, puis cliquer sur l’onglet Comparer." display="https://www.sportstats.ca/display-results.xhtml?raceid=100832&amp;status=results&amp;category=Hommes" xr:uid="{8AE2A2D3-03F8-184C-B791-8CB0CC8886A2}"/>
    <hyperlink ref="B15" r:id="rId70" display="https://www.sportstats.ca/display-results.xhtml?raceid=100832&amp;status=results&amp;category=Hommes" xr:uid="{9B2CC8FE-F263-3D47-BD49-CF45F9B113B8}"/>
    <hyperlink ref="N22" r:id="rId71" tooltip="Sélectionnez des athlètes pour les ajouter à la liste des athlètes a comparer, puis cliquer sur l’onglet Comparer." display="https://www.sportstats.ca/display-results.xhtml?raceid=100832&amp;status=results&amp;category=Hommes" xr:uid="{6D78B6A5-C50D-0D4C-9E73-478EF86C9C86}"/>
    <hyperlink ref="B16" r:id="rId72" display="https://www.sportstats.ca/display-results.xhtml?raceid=100832&amp;status=results&amp;category=Hommes" xr:uid="{D4620F54-4397-BF49-810E-D0A8773B33CE}"/>
    <hyperlink ref="N23" r:id="rId73" tooltip="Sélectionnez des athlètes pour les ajouter à la liste des athlètes a comparer, puis cliquer sur l’onglet Comparer." display="https://www.sportstats.ca/display-results.xhtml?raceid=100832&amp;status=results&amp;category=Hommes" xr:uid="{E630F708-0B02-C04C-BE9E-E5EFB23124C8}"/>
    <hyperlink ref="B17" r:id="rId74" display="https://www.sportstats.ca/display-results.xhtml?raceid=100832&amp;status=results&amp;category=Hommes" xr:uid="{45D5B312-CF31-5141-8BCD-C17316A1E2BE}"/>
    <hyperlink ref="N24" r:id="rId75" tooltip="Sélectionnez des athlètes pour les ajouter à la liste des athlètes a comparer, puis cliquer sur l’onglet Comparer." display="https://www.sportstats.ca/display-results.xhtml?raceid=100832&amp;status=results&amp;category=Hommes" xr:uid="{0AE71393-37EC-1247-A602-09D2AAABEC0F}"/>
    <hyperlink ref="B18" r:id="rId76" display="https://www.sportstats.ca/display-results.xhtml?raceid=100832&amp;status=results&amp;category=Hommes" xr:uid="{F80E7391-A7C4-7E49-BC4F-95445E6E62C4}"/>
    <hyperlink ref="N25" r:id="rId77" tooltip="Sélectionnez des athlètes pour les ajouter à la liste des athlètes a comparer, puis cliquer sur l’onglet Comparer." display="https://www.sportstats.ca/display-results.xhtml?raceid=100832&amp;status=results&amp;category=Hommes" xr:uid="{EF0E392C-6CF3-1047-B883-59B32F30DE2E}"/>
    <hyperlink ref="B19" r:id="rId78" display="https://www.sportstats.ca/display-results.xhtml?raceid=100832&amp;status=results&amp;category=Hommes" xr:uid="{C6DE7FE0-96F7-134C-8D43-93114DA179CA}"/>
    <hyperlink ref="N26" r:id="rId79" tooltip="Sélectionnez des athlètes pour les ajouter à la liste des athlètes a comparer, puis cliquer sur l’onglet Comparer." display="https://www.sportstats.ca/display-results.xhtml?raceid=100832&amp;status=results&amp;category=Hommes" xr:uid="{CAA935DE-8E65-CB44-AFE0-364A4EE7AB87}"/>
    <hyperlink ref="B20" r:id="rId80" display="https://www.sportstats.ca/display-results.xhtml?raceid=100832&amp;status=results&amp;category=Hommes" xr:uid="{5B33B4F0-2DB8-A745-9515-DE2E5DE3EA5C}"/>
    <hyperlink ref="N27" r:id="rId81" tooltip="Sélectionnez des athlètes pour les ajouter à la liste des athlètes a comparer, puis cliquer sur l’onglet Comparer." display="https://www.sportstats.ca/display-results.xhtml?raceid=100832&amp;status=results&amp;category=Hommes" xr:uid="{ACD2DE18-F04B-8F43-B3E4-4493C2608960}"/>
    <hyperlink ref="B21" r:id="rId82" display="https://www.sportstats.ca/display-results.xhtml?raceid=100832&amp;status=results&amp;category=Hommes" xr:uid="{563B7C96-DBFF-0E43-84F0-EF741CE9DFD4}"/>
    <hyperlink ref="N28" r:id="rId83" tooltip="Sélectionnez des athlètes pour les ajouter à la liste des athlètes a comparer, puis cliquer sur l’onglet Comparer." display="https://www.sportstats.ca/display-results.xhtml?raceid=100832&amp;status=results&amp;category=Hommes" xr:uid="{3D7B9AFB-91DB-A84B-B748-BE056EEDF6E1}"/>
    <hyperlink ref="B22" r:id="rId84" display="https://www.sportstats.ca/display-results.xhtml?raceid=100832&amp;status=results&amp;category=Hommes" xr:uid="{FF1991D6-E86A-EE49-88DC-C7F2F2C9DD23}"/>
    <hyperlink ref="N29" r:id="rId85" tooltip="Sélectionnez des athlètes pour les ajouter à la liste des athlètes a comparer, puis cliquer sur l’onglet Comparer." display="https://www.sportstats.ca/display-results.xhtml?raceid=100832&amp;status=results&amp;category=Hommes" xr:uid="{9369926D-F0B0-1B4D-BBC4-4C12806AE9A0}"/>
    <hyperlink ref="B23" r:id="rId86" display="https://www.sportstats.ca/display-results.xhtml?raceid=100832&amp;status=results&amp;category=Hommes" xr:uid="{9C978076-E675-2940-9767-0E556F7CB1D9}"/>
    <hyperlink ref="N30" r:id="rId87" tooltip="Sélectionnez des athlètes pour les ajouter à la liste des athlètes a comparer, puis cliquer sur l’onglet Comparer." display="https://www.sportstats.ca/display-results.xhtml?raceid=100832&amp;status=results&amp;category=Hommes" xr:uid="{E6BE615A-D585-4E40-A73E-FC10B220A056}"/>
    <hyperlink ref="B24" r:id="rId88" display="https://www.sportstats.ca/display-results.xhtml?raceid=100832&amp;status=results&amp;category=Hommes" xr:uid="{53D9C0EF-815D-184E-BA88-75AD83D431D5}"/>
    <hyperlink ref="N31" r:id="rId89" tooltip="Sélectionnez des athlètes pour les ajouter à la liste des athlètes a comparer, puis cliquer sur l’onglet Comparer." display="https://www.sportstats.ca/display-results.xhtml?raceid=100832&amp;status=results&amp;category=Hommes" xr:uid="{60583237-52BF-1A43-B095-73F5C3451CDD}"/>
    <hyperlink ref="B25" r:id="rId90" display="https://www.sportstats.ca/display-results.xhtml?raceid=100832&amp;status=results&amp;category=Hommes" xr:uid="{0B01D421-F918-534A-B429-F5CD60494877}"/>
    <hyperlink ref="N32" r:id="rId91" tooltip="Sélectionnez des athlètes pour les ajouter à la liste des athlètes a comparer, puis cliquer sur l’onglet Comparer." display="https://www.sportstats.ca/display-results.xhtml?raceid=100832&amp;status=results&amp;category=Hommes" xr:uid="{2B2867E3-2649-8D42-BFFF-5F6E99B9875A}"/>
    <hyperlink ref="B26" r:id="rId92" display="https://www.sportstats.ca/display-results.xhtml?raceid=100832&amp;status=results&amp;category=Hommes" xr:uid="{29C4A619-3E58-AA4F-B249-9BDC53256808}"/>
    <hyperlink ref="N33" r:id="rId93" tooltip="Sélectionnez des athlètes pour les ajouter à la liste des athlètes a comparer, puis cliquer sur l’onglet Comparer." display="https://www.sportstats.ca/display-results.xhtml?raceid=100832&amp;status=results&amp;category=Hommes" xr:uid="{AD167E72-D901-FB44-B8B7-C60374DFE86A}"/>
    <hyperlink ref="B27" r:id="rId94" display="https://www.sportstats.ca/display-results.xhtml?raceid=100832&amp;status=results&amp;category=Hommes" xr:uid="{2192074E-E572-F546-ADFB-E935A4D2EEBC}"/>
    <hyperlink ref="N34" r:id="rId95" tooltip="Sélectionnez des athlètes pour les ajouter à la liste des athlètes a comparer, puis cliquer sur l’onglet Comparer." display="https://www.sportstats.ca/display-results.xhtml?raceid=100832&amp;status=results&amp;category=Hommes" xr:uid="{33083522-1690-6247-AF84-820416115850}"/>
    <hyperlink ref="B28" r:id="rId96" display="https://www.sportstats.ca/display-results.xhtml?raceid=100832&amp;status=results&amp;category=Hommes" xr:uid="{15984042-4FDE-4A42-BE36-13FCB8B96DDA}"/>
    <hyperlink ref="N35" r:id="rId97" tooltip="Sélectionnez des athlètes pour les ajouter à la liste des athlètes a comparer, puis cliquer sur l’onglet Comparer." display="https://www.sportstats.ca/display-results.xhtml?raceid=100832&amp;status=results&amp;category=Hommes" xr:uid="{7B3CFC89-D2F8-E044-BF42-E932DB53FE87}"/>
    <hyperlink ref="B29" r:id="rId98" display="https://www.sportstats.ca/display-results.xhtml?raceid=100832&amp;status=results&amp;category=Hommes" xr:uid="{CC3B335B-BA54-4440-A15D-67A2A463AF49}"/>
    <hyperlink ref="N36" r:id="rId99" tooltip="Sélectionnez des athlètes pour les ajouter à la liste des athlètes a comparer, puis cliquer sur l’onglet Comparer." display="https://www.sportstats.ca/display-results.xhtml?raceid=100832&amp;status=results&amp;category=Hommes" xr:uid="{1606C169-A05F-E744-9A7F-361CA98FC530}"/>
    <hyperlink ref="B30" r:id="rId100" display="https://www.sportstats.ca/display-results.xhtml?raceid=100832&amp;status=results&amp;category=Hommes" xr:uid="{87D3FA70-1C62-0641-9FCA-167119FFA491}"/>
    <hyperlink ref="B31" r:id="rId101" display="https://www.sportstats.ca/display-results.xhtml?raceid=100832&amp;status=results&amp;category=Hommes" xr:uid="{5D417965-BB21-374A-8B92-B2DCEE77AF5F}"/>
    <hyperlink ref="N38" r:id="rId102" tooltip="Sélectionnez des athlètes pour les ajouter à la liste des athlètes a comparer, puis cliquer sur l’onglet Comparer." display="https://www.sportstats.ca/display-results.xhtml?raceid=100832&amp;status=results&amp;category=Hommes" xr:uid="{EE064853-DD8C-194D-977B-7A6BF62C2662}"/>
    <hyperlink ref="B32" r:id="rId103" display="https://www.sportstats.ca/display-results.xhtml?raceid=100832&amp;status=results&amp;category=Hommes" xr:uid="{0C1E8DCD-7A21-EB42-A121-7FD067046AED}"/>
    <hyperlink ref="N39" r:id="rId104" tooltip="Sélectionnez des athlètes pour les ajouter à la liste des athlètes a comparer, puis cliquer sur l’onglet Comparer." display="https://www.sportstats.ca/display-results.xhtml?raceid=100832&amp;status=results&amp;category=Hommes" xr:uid="{FB871938-5D11-A841-87C6-0BD6602A9BBA}"/>
    <hyperlink ref="B33" r:id="rId105" display="https://www.sportstats.ca/display-results.xhtml?raceid=100832&amp;status=results&amp;category=Hommes" xr:uid="{5D1A6AD0-3831-F941-B103-F21D8068FD66}"/>
    <hyperlink ref="B34" r:id="rId106" display="https://www.sportstats.ca/display-results.xhtml?raceid=100832&amp;status=results&amp;category=Hommes" xr:uid="{E46EF490-D59C-2741-BD6C-22B851CD40CF}"/>
    <hyperlink ref="B35" r:id="rId107" display="https://www.sportstats.ca/display-results.xhtml?raceid=100832&amp;status=results&amp;category=Hommes" xr:uid="{03C9520A-5029-8549-B22C-AC2F7DDCEA09}"/>
    <hyperlink ref="B36" r:id="rId108" display="https://www.sportstats.ca/display-results.xhtml?raceid=100832&amp;status=results&amp;category=Hommes" xr:uid="{7224F269-0476-CE40-8824-22F76A64994C}"/>
    <hyperlink ref="B37" r:id="rId109" display="https://www.sportstats.ca/display-results.xhtml?raceid=100832&amp;status=results&amp;category=Hommes" xr:uid="{3FFF9174-2D99-7B47-BC2A-5F630A85531F}"/>
    <hyperlink ref="N44" r:id="rId110" tooltip="Sélectionnez des athlètes pour les ajouter à la liste des athlètes a comparer, puis cliquer sur l’onglet Comparer." display="https://www.sportstats.ca/display-results.xhtml?raceid=100832&amp;status=results&amp;category=Hommes" xr:uid="{14D0135B-F7FE-C345-BEE3-8C941DAE5270}"/>
    <hyperlink ref="B38" r:id="rId111" display="https://www.sportstats.ca/display-results.xhtml?raceid=100832&amp;status=results&amp;category=Hommes" xr:uid="{2282C542-CFE2-914F-BB99-8F9FF6AD5570}"/>
    <hyperlink ref="N45" r:id="rId112" tooltip="Sélectionnez des athlètes pour les ajouter à la liste des athlètes a comparer, puis cliquer sur l’onglet Comparer." display="https://www.sportstats.ca/display-results.xhtml?raceid=100832&amp;status=results&amp;category=Hommes" xr:uid="{3F165560-3B24-9F49-B853-67489444C228}"/>
    <hyperlink ref="B39" r:id="rId113" display="https://www.sportstats.ca/display-results.xhtml?raceid=100832&amp;status=results&amp;category=Hommes" xr:uid="{C57EDC31-7E8F-334E-B99B-08E014D8F015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O67"/>
  <sheetViews>
    <sheetView topLeftCell="A28" workbookViewId="0">
      <selection activeCell="F37" sqref="F37"/>
    </sheetView>
  </sheetViews>
  <sheetFormatPr baseColWidth="10" defaultRowHeight="16" x14ac:dyDescent="0.2"/>
  <cols>
    <col min="4" max="4" width="6.33203125" customWidth="1"/>
    <col min="5" max="5" width="18.5" customWidth="1"/>
    <col min="6" max="11" width="10.83203125" customWidth="1"/>
    <col min="12" max="12" width="10.6640625" customWidth="1"/>
  </cols>
  <sheetData>
    <row r="1" spans="2:15" x14ac:dyDescent="0.2"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O1" t="s">
        <v>701</v>
      </c>
    </row>
    <row r="2" spans="2:15" x14ac:dyDescent="0.2">
      <c r="B2" s="6" t="s">
        <v>473</v>
      </c>
      <c r="C2" s="6">
        <v>1</v>
      </c>
      <c r="D2" s="6">
        <v>58</v>
      </c>
      <c r="E2" s="6" t="s">
        <v>474</v>
      </c>
      <c r="F2" s="130" t="s">
        <v>475</v>
      </c>
      <c r="G2" s="130" t="s">
        <v>476</v>
      </c>
      <c r="H2" s="130" t="s">
        <v>139</v>
      </c>
      <c r="I2" s="131">
        <v>26</v>
      </c>
      <c r="J2" s="131">
        <v>1</v>
      </c>
      <c r="K2" s="131">
        <v>1</v>
      </c>
      <c r="L2" s="130" t="s">
        <v>477</v>
      </c>
      <c r="M2" s="6" t="s">
        <v>478</v>
      </c>
      <c r="N2" s="132">
        <v>800</v>
      </c>
      <c r="O2" t="s">
        <v>702</v>
      </c>
    </row>
    <row r="3" spans="2:15" x14ac:dyDescent="0.2">
      <c r="B3" s="6" t="s">
        <v>473</v>
      </c>
      <c r="C3" s="6">
        <v>2</v>
      </c>
      <c r="D3" s="6">
        <v>51</v>
      </c>
      <c r="E3" s="6" t="s">
        <v>479</v>
      </c>
      <c r="F3" s="130" t="s">
        <v>182</v>
      </c>
      <c r="G3" s="130" t="s">
        <v>476</v>
      </c>
      <c r="H3" s="130" t="s">
        <v>480</v>
      </c>
      <c r="I3" s="131">
        <v>27</v>
      </c>
      <c r="J3" s="131">
        <v>2</v>
      </c>
      <c r="K3" s="131">
        <v>1</v>
      </c>
      <c r="L3" s="130" t="s">
        <v>481</v>
      </c>
      <c r="M3" s="6" t="s">
        <v>482</v>
      </c>
      <c r="N3" s="132">
        <v>740</v>
      </c>
    </row>
    <row r="4" spans="2:15" x14ac:dyDescent="0.2">
      <c r="B4" s="6" t="s">
        <v>473</v>
      </c>
      <c r="C4" s="6">
        <v>3</v>
      </c>
      <c r="D4" s="6">
        <v>53</v>
      </c>
      <c r="E4" s="6" t="s">
        <v>483</v>
      </c>
      <c r="F4" s="130" t="s">
        <v>80</v>
      </c>
      <c r="G4" s="130" t="s">
        <v>476</v>
      </c>
      <c r="H4" s="130" t="s">
        <v>139</v>
      </c>
      <c r="I4" s="131">
        <v>28</v>
      </c>
      <c r="J4" s="131">
        <v>3</v>
      </c>
      <c r="K4" s="131">
        <v>2</v>
      </c>
      <c r="L4" s="130" t="s">
        <v>484</v>
      </c>
      <c r="M4" s="6" t="s">
        <v>485</v>
      </c>
      <c r="N4" s="132">
        <v>684.5</v>
      </c>
    </row>
    <row r="5" spans="2:15" x14ac:dyDescent="0.2">
      <c r="B5" s="6" t="s">
        <v>473</v>
      </c>
      <c r="C5" s="6">
        <v>4</v>
      </c>
      <c r="D5" s="6">
        <v>56</v>
      </c>
      <c r="E5" s="6" t="s">
        <v>486</v>
      </c>
      <c r="F5" s="130" t="s">
        <v>82</v>
      </c>
      <c r="G5" s="130" t="s">
        <v>476</v>
      </c>
      <c r="H5" s="130" t="s">
        <v>480</v>
      </c>
      <c r="I5" s="131">
        <v>30</v>
      </c>
      <c r="J5" s="131">
        <v>4</v>
      </c>
      <c r="K5" s="131">
        <v>2</v>
      </c>
      <c r="L5" s="130" t="s">
        <v>487</v>
      </c>
      <c r="M5" s="6" t="s">
        <v>488</v>
      </c>
      <c r="N5" s="132">
        <v>633.16</v>
      </c>
    </row>
    <row r="6" spans="2:15" x14ac:dyDescent="0.2">
      <c r="B6" s="6" t="s">
        <v>473</v>
      </c>
      <c r="C6" s="6">
        <v>5</v>
      </c>
      <c r="D6" s="6">
        <v>54</v>
      </c>
      <c r="E6" s="6" t="s">
        <v>489</v>
      </c>
      <c r="F6" s="130" t="s">
        <v>73</v>
      </c>
      <c r="G6" s="130" t="s">
        <v>476</v>
      </c>
      <c r="H6" s="130" t="s">
        <v>139</v>
      </c>
      <c r="I6" s="131">
        <v>32</v>
      </c>
      <c r="J6" s="131">
        <v>5</v>
      </c>
      <c r="K6" s="131">
        <v>3</v>
      </c>
      <c r="L6" s="130" t="s">
        <v>490</v>
      </c>
      <c r="M6" s="6" t="s">
        <v>491</v>
      </c>
      <c r="N6" s="132">
        <v>585.67999999999995</v>
      </c>
    </row>
    <row r="7" spans="2:15" x14ac:dyDescent="0.2">
      <c r="B7" s="6" t="s">
        <v>473</v>
      </c>
      <c r="C7" s="6">
        <v>6</v>
      </c>
      <c r="D7" s="6">
        <v>55</v>
      </c>
      <c r="E7" s="6" t="s">
        <v>492</v>
      </c>
      <c r="F7" s="130" t="s">
        <v>86</v>
      </c>
      <c r="G7" s="130" t="s">
        <v>476</v>
      </c>
      <c r="H7" s="130" t="s">
        <v>139</v>
      </c>
      <c r="I7" s="131">
        <v>34</v>
      </c>
      <c r="J7" s="131">
        <v>6</v>
      </c>
      <c r="K7" s="131">
        <v>4</v>
      </c>
      <c r="L7" s="130" t="s">
        <v>493</v>
      </c>
      <c r="M7" s="6" t="s">
        <v>494</v>
      </c>
      <c r="N7" s="132">
        <v>541.75</v>
      </c>
    </row>
    <row r="8" spans="2:15" x14ac:dyDescent="0.2">
      <c r="B8" s="6" t="s">
        <v>473</v>
      </c>
      <c r="C8" s="6">
        <v>7</v>
      </c>
      <c r="D8" s="6">
        <v>52</v>
      </c>
      <c r="E8" s="6" t="s">
        <v>495</v>
      </c>
      <c r="F8" s="130" t="s">
        <v>92</v>
      </c>
      <c r="G8" s="130" t="s">
        <v>476</v>
      </c>
      <c r="H8" s="130" t="s">
        <v>480</v>
      </c>
      <c r="I8" s="131">
        <v>35</v>
      </c>
      <c r="J8" s="131">
        <v>7</v>
      </c>
      <c r="K8" s="131">
        <v>3</v>
      </c>
      <c r="L8" s="130" t="s">
        <v>496</v>
      </c>
      <c r="M8" s="6" t="s">
        <v>497</v>
      </c>
      <c r="N8" s="132">
        <v>501.12</v>
      </c>
    </row>
    <row r="9" spans="2:15" x14ac:dyDescent="0.2">
      <c r="B9" s="6" t="s">
        <v>473</v>
      </c>
      <c r="C9" s="6">
        <v>8</v>
      </c>
      <c r="D9" s="6">
        <v>62</v>
      </c>
      <c r="E9" s="6" t="s">
        <v>498</v>
      </c>
      <c r="F9" s="130" t="s">
        <v>84</v>
      </c>
      <c r="G9" s="130" t="s">
        <v>476</v>
      </c>
      <c r="H9" s="130" t="s">
        <v>139</v>
      </c>
      <c r="I9" s="131">
        <v>37</v>
      </c>
      <c r="J9" s="131">
        <v>8</v>
      </c>
      <c r="K9" s="131">
        <v>5</v>
      </c>
      <c r="L9" s="130" t="s">
        <v>499</v>
      </c>
      <c r="M9" s="6" t="s">
        <v>500</v>
      </c>
      <c r="N9" s="132">
        <v>463.53</v>
      </c>
    </row>
    <row r="10" spans="2:15" x14ac:dyDescent="0.2">
      <c r="B10" s="6" t="s">
        <v>473</v>
      </c>
      <c r="C10" s="6">
        <v>9</v>
      </c>
      <c r="D10" s="6">
        <v>57</v>
      </c>
      <c r="E10" s="6" t="s">
        <v>501</v>
      </c>
      <c r="F10" s="130" t="s">
        <v>502</v>
      </c>
      <c r="G10" s="130" t="s">
        <v>476</v>
      </c>
      <c r="H10" s="130" t="s">
        <v>139</v>
      </c>
      <c r="I10" s="131">
        <v>40</v>
      </c>
      <c r="J10" s="131">
        <v>9</v>
      </c>
      <c r="K10" s="131">
        <v>6</v>
      </c>
      <c r="L10" s="130" t="s">
        <v>503</v>
      </c>
      <c r="M10" s="6" t="s">
        <v>504</v>
      </c>
      <c r="N10" s="132">
        <v>428.77</v>
      </c>
    </row>
    <row r="11" spans="2:15" x14ac:dyDescent="0.2">
      <c r="B11" s="6" t="s">
        <v>473</v>
      </c>
      <c r="C11" s="6">
        <v>10</v>
      </c>
      <c r="D11" s="6"/>
      <c r="E11" s="6" t="s">
        <v>505</v>
      </c>
      <c r="F11" s="130" t="s">
        <v>506</v>
      </c>
      <c r="G11" s="130" t="s">
        <v>476</v>
      </c>
      <c r="H11" s="130" t="s">
        <v>35</v>
      </c>
      <c r="I11" s="131">
        <v>10</v>
      </c>
      <c r="J11" s="131">
        <v>10</v>
      </c>
      <c r="K11" s="131">
        <v>6</v>
      </c>
      <c r="L11" s="130" t="s">
        <v>503</v>
      </c>
      <c r="M11" s="6"/>
      <c r="N11" s="132">
        <v>396.61</v>
      </c>
    </row>
    <row r="12" spans="2:15" x14ac:dyDescent="0.2">
      <c r="B12" s="6" t="s">
        <v>473</v>
      </c>
      <c r="C12" s="6">
        <v>11</v>
      </c>
      <c r="D12" s="6">
        <v>73</v>
      </c>
      <c r="E12" s="6" t="s">
        <v>507</v>
      </c>
      <c r="F12" s="130" t="s">
        <v>508</v>
      </c>
      <c r="G12" s="130" t="s">
        <v>476</v>
      </c>
      <c r="H12" s="130" t="s">
        <v>480</v>
      </c>
      <c r="I12" s="131">
        <v>11</v>
      </c>
      <c r="J12" s="131">
        <v>11</v>
      </c>
      <c r="K12" s="131">
        <v>4</v>
      </c>
      <c r="L12" s="130" t="s">
        <v>509</v>
      </c>
      <c r="M12" s="6"/>
      <c r="N12" s="132">
        <v>366.87</v>
      </c>
    </row>
    <row r="13" spans="2:15" x14ac:dyDescent="0.2">
      <c r="B13" s="6" t="s">
        <v>473</v>
      </c>
      <c r="C13" s="6">
        <v>12</v>
      </c>
      <c r="D13" s="6">
        <v>60</v>
      </c>
      <c r="E13" s="6" t="s">
        <v>510</v>
      </c>
      <c r="F13" s="130" t="s">
        <v>133</v>
      </c>
      <c r="G13" s="130" t="s">
        <v>476</v>
      </c>
      <c r="H13" s="130" t="s">
        <v>139</v>
      </c>
      <c r="I13" s="131">
        <v>12</v>
      </c>
      <c r="J13" s="131">
        <v>12</v>
      </c>
      <c r="K13" s="131">
        <v>11</v>
      </c>
      <c r="L13" s="130" t="s">
        <v>511</v>
      </c>
      <c r="M13" s="121" t="s">
        <v>512</v>
      </c>
      <c r="N13" s="149">
        <v>339.35</v>
      </c>
    </row>
    <row r="14" spans="2:15" x14ac:dyDescent="0.2">
      <c r="B14" s="6" t="s">
        <v>473</v>
      </c>
      <c r="C14" s="6">
        <v>13</v>
      </c>
      <c r="D14" s="6">
        <v>69</v>
      </c>
      <c r="E14" s="6" t="s">
        <v>513</v>
      </c>
      <c r="F14" s="130" t="s">
        <v>514</v>
      </c>
      <c r="G14" s="130" t="s">
        <v>476</v>
      </c>
      <c r="H14" s="130" t="s">
        <v>139</v>
      </c>
      <c r="I14" s="131">
        <v>13</v>
      </c>
      <c r="J14" s="131">
        <v>13</v>
      </c>
      <c r="K14" s="131">
        <v>7</v>
      </c>
      <c r="L14" s="130" t="s">
        <v>515</v>
      </c>
      <c r="M14" s="6"/>
      <c r="N14" s="132">
        <v>313.89999999999998</v>
      </c>
    </row>
    <row r="15" spans="2:15" x14ac:dyDescent="0.2">
      <c r="B15" s="6" t="s">
        <v>473</v>
      </c>
      <c r="C15" s="6">
        <v>14</v>
      </c>
      <c r="D15" s="6">
        <v>63</v>
      </c>
      <c r="E15" s="6" t="s">
        <v>516</v>
      </c>
      <c r="F15" s="130" t="s">
        <v>142</v>
      </c>
      <c r="G15" s="130" t="s">
        <v>476</v>
      </c>
      <c r="H15" s="130" t="s">
        <v>139</v>
      </c>
      <c r="I15" s="131">
        <v>14</v>
      </c>
      <c r="J15" s="131">
        <v>14</v>
      </c>
      <c r="K15" s="131">
        <v>8</v>
      </c>
      <c r="L15" s="130" t="s">
        <v>517</v>
      </c>
      <c r="M15" s="6" t="s">
        <v>518</v>
      </c>
      <c r="N15" s="132">
        <v>290.36</v>
      </c>
    </row>
    <row r="16" spans="2:15" x14ac:dyDescent="0.2">
      <c r="B16" s="6" t="s">
        <v>473</v>
      </c>
      <c r="C16" s="6">
        <v>15</v>
      </c>
      <c r="D16" s="6">
        <v>61</v>
      </c>
      <c r="E16" s="6" t="s">
        <v>519</v>
      </c>
      <c r="F16" s="130" t="s">
        <v>520</v>
      </c>
      <c r="G16" s="130" t="s">
        <v>476</v>
      </c>
      <c r="H16" s="130" t="s">
        <v>139</v>
      </c>
      <c r="I16" s="131">
        <v>15</v>
      </c>
      <c r="J16" s="131">
        <v>15</v>
      </c>
      <c r="K16" s="131">
        <v>9</v>
      </c>
      <c r="L16" s="130" t="s">
        <v>521</v>
      </c>
      <c r="M16" s="6" t="s">
        <v>522</v>
      </c>
      <c r="N16" s="132">
        <v>268.58</v>
      </c>
    </row>
    <row r="17" spans="2:15" x14ac:dyDescent="0.2">
      <c r="B17" s="6" t="s">
        <v>473</v>
      </c>
      <c r="C17" s="6">
        <v>16</v>
      </c>
      <c r="D17" s="6">
        <v>66</v>
      </c>
      <c r="E17" s="6" t="s">
        <v>523</v>
      </c>
      <c r="F17" s="130" t="s">
        <v>524</v>
      </c>
      <c r="G17" s="130" t="s">
        <v>476</v>
      </c>
      <c r="H17" s="130" t="s">
        <v>139</v>
      </c>
      <c r="I17" s="131">
        <v>16</v>
      </c>
      <c r="J17" s="131">
        <v>16</v>
      </c>
      <c r="K17" s="131">
        <v>10</v>
      </c>
      <c r="L17" s="130" t="s">
        <v>525</v>
      </c>
      <c r="M17" s="6" t="s">
        <v>526</v>
      </c>
      <c r="N17" s="132">
        <v>248.44</v>
      </c>
    </row>
    <row r="18" spans="2:15" x14ac:dyDescent="0.2">
      <c r="B18" s="6" t="s">
        <v>473</v>
      </c>
      <c r="C18" s="6">
        <v>17</v>
      </c>
      <c r="D18" s="6">
        <v>65</v>
      </c>
      <c r="E18" s="6" t="s">
        <v>527</v>
      </c>
      <c r="F18" s="130" t="s">
        <v>528</v>
      </c>
      <c r="G18" s="130" t="s">
        <v>476</v>
      </c>
      <c r="H18" s="130" t="s">
        <v>139</v>
      </c>
      <c r="I18" s="131">
        <v>17</v>
      </c>
      <c r="J18" s="131">
        <v>17</v>
      </c>
      <c r="K18" s="131">
        <v>12</v>
      </c>
      <c r="L18" s="147" t="s">
        <v>529</v>
      </c>
      <c r="M18" s="6" t="s">
        <v>530</v>
      </c>
      <c r="N18" s="139">
        <v>229.8</v>
      </c>
    </row>
    <row r="19" spans="2:15" x14ac:dyDescent="0.2">
      <c r="B19" s="6" t="s">
        <v>473</v>
      </c>
      <c r="C19" s="6">
        <v>18</v>
      </c>
      <c r="D19" s="6">
        <v>64</v>
      </c>
      <c r="E19" s="6" t="s">
        <v>531</v>
      </c>
      <c r="F19" s="130" t="s">
        <v>532</v>
      </c>
      <c r="G19" s="130" t="s">
        <v>476</v>
      </c>
      <c r="H19" s="130" t="s">
        <v>139</v>
      </c>
      <c r="I19" s="131">
        <v>18</v>
      </c>
      <c r="J19" s="131">
        <v>18</v>
      </c>
      <c r="K19" s="131">
        <v>13</v>
      </c>
      <c r="L19" s="147" t="s">
        <v>533</v>
      </c>
      <c r="M19" s="6" t="s">
        <v>534</v>
      </c>
      <c r="N19" s="139">
        <v>212.57</v>
      </c>
    </row>
    <row r="20" spans="2:15" x14ac:dyDescent="0.2">
      <c r="B20" s="6" t="s">
        <v>473</v>
      </c>
      <c r="C20" s="6">
        <v>19</v>
      </c>
      <c r="D20" s="6">
        <v>71</v>
      </c>
      <c r="E20" s="6" t="s">
        <v>535</v>
      </c>
      <c r="F20" s="130" t="s">
        <v>536</v>
      </c>
      <c r="G20" s="130" t="s">
        <v>476</v>
      </c>
      <c r="H20" s="130" t="s">
        <v>139</v>
      </c>
      <c r="I20" s="131">
        <v>19</v>
      </c>
      <c r="J20" s="131">
        <v>19</v>
      </c>
      <c r="K20" s="131">
        <v>14</v>
      </c>
      <c r="L20" s="147" t="s">
        <v>537</v>
      </c>
      <c r="M20" s="6" t="s">
        <v>538</v>
      </c>
      <c r="N20" s="139">
        <v>196.63</v>
      </c>
    </row>
    <row r="21" spans="2:15" x14ac:dyDescent="0.2">
      <c r="B21" s="6" t="s">
        <v>473</v>
      </c>
      <c r="C21" s="6">
        <v>20</v>
      </c>
      <c r="D21" s="6">
        <v>67</v>
      </c>
      <c r="E21" s="6" t="s">
        <v>539</v>
      </c>
      <c r="F21" s="130" t="s">
        <v>540</v>
      </c>
      <c r="G21" s="130" t="s">
        <v>476</v>
      </c>
      <c r="H21" s="130" t="s">
        <v>480</v>
      </c>
      <c r="I21" s="131">
        <v>20</v>
      </c>
      <c r="J21" s="131">
        <v>20</v>
      </c>
      <c r="K21" s="131">
        <v>5</v>
      </c>
      <c r="L21" s="147" t="s">
        <v>541</v>
      </c>
      <c r="M21" s="6" t="s">
        <v>542</v>
      </c>
      <c r="N21" s="139">
        <v>181.88</v>
      </c>
    </row>
    <row r="22" spans="2:15" x14ac:dyDescent="0.2">
      <c r="B22" s="6" t="s">
        <v>473</v>
      </c>
      <c r="C22" s="6">
        <v>21</v>
      </c>
      <c r="D22" s="6">
        <v>70</v>
      </c>
      <c r="E22" s="6" t="s">
        <v>543</v>
      </c>
      <c r="F22" s="130" t="s">
        <v>520</v>
      </c>
      <c r="G22" s="130" t="s">
        <v>476</v>
      </c>
      <c r="H22" s="130" t="s">
        <v>139</v>
      </c>
      <c r="I22" s="131">
        <v>21</v>
      </c>
      <c r="J22" s="131">
        <v>21</v>
      </c>
      <c r="K22" s="131">
        <v>15</v>
      </c>
      <c r="L22" s="147" t="s">
        <v>544</v>
      </c>
      <c r="M22" s="6" t="s">
        <v>545</v>
      </c>
      <c r="N22" s="139">
        <v>168.24</v>
      </c>
    </row>
    <row r="23" spans="2:15" x14ac:dyDescent="0.2">
      <c r="B23" s="6" t="s">
        <v>473</v>
      </c>
      <c r="C23" s="6">
        <v>22</v>
      </c>
      <c r="D23" s="6">
        <v>68</v>
      </c>
      <c r="E23" s="6" t="s">
        <v>546</v>
      </c>
      <c r="F23" s="130" t="s">
        <v>547</v>
      </c>
      <c r="G23" s="130" t="s">
        <v>476</v>
      </c>
      <c r="H23" s="130" t="s">
        <v>139</v>
      </c>
      <c r="I23" s="131">
        <v>22</v>
      </c>
      <c r="J23" s="131">
        <v>22</v>
      </c>
      <c r="K23" s="131">
        <v>16</v>
      </c>
      <c r="L23" s="147" t="s">
        <v>548</v>
      </c>
      <c r="M23" s="6" t="s">
        <v>549</v>
      </c>
      <c r="N23" s="139">
        <v>155.62</v>
      </c>
    </row>
    <row r="24" spans="2:15" x14ac:dyDescent="0.2">
      <c r="B24" s="6" t="s">
        <v>473</v>
      </c>
      <c r="C24" s="6">
        <v>23</v>
      </c>
      <c r="D24" s="6">
        <v>72</v>
      </c>
      <c r="E24" s="6" t="s">
        <v>550</v>
      </c>
      <c r="F24" s="130" t="s">
        <v>551</v>
      </c>
      <c r="G24" s="130" t="s">
        <v>476</v>
      </c>
      <c r="H24" s="130" t="s">
        <v>480</v>
      </c>
      <c r="I24" s="131">
        <v>23</v>
      </c>
      <c r="J24" s="131">
        <v>23</v>
      </c>
      <c r="K24" s="131">
        <v>6</v>
      </c>
      <c r="L24" s="147" t="s">
        <v>552</v>
      </c>
      <c r="M24" s="6"/>
      <c r="N24" s="139">
        <v>143.94999999999999</v>
      </c>
    </row>
    <row r="25" spans="2:15" x14ac:dyDescent="0.2">
      <c r="B25" s="6"/>
      <c r="C25" s="6"/>
      <c r="D25" s="6"/>
      <c r="E25" s="6"/>
      <c r="F25" s="130"/>
      <c r="G25" s="130"/>
      <c r="H25" s="130"/>
      <c r="I25" s="131"/>
      <c r="J25" s="131"/>
      <c r="K25" s="131"/>
      <c r="L25" s="130"/>
      <c r="M25" s="6"/>
      <c r="N25" s="132"/>
    </row>
    <row r="26" spans="2:15" x14ac:dyDescent="0.2">
      <c r="B26" s="6"/>
      <c r="C26" s="6"/>
      <c r="D26" s="6"/>
      <c r="E26" s="6"/>
      <c r="F26" s="130"/>
      <c r="G26" s="130"/>
      <c r="H26" s="130"/>
      <c r="I26" s="131"/>
      <c r="J26" s="131"/>
      <c r="K26" s="131"/>
      <c r="L26" s="130"/>
      <c r="M26" s="6"/>
      <c r="N26" s="132"/>
      <c r="O26" t="s">
        <v>699</v>
      </c>
    </row>
    <row r="27" spans="2:15" x14ac:dyDescent="0.2">
      <c r="B27" s="6" t="s">
        <v>473</v>
      </c>
      <c r="C27" s="6">
        <v>1</v>
      </c>
      <c r="D27" s="6">
        <v>3</v>
      </c>
      <c r="E27" s="6" t="s">
        <v>553</v>
      </c>
      <c r="F27" s="130" t="s">
        <v>284</v>
      </c>
      <c r="G27" s="130" t="s">
        <v>554</v>
      </c>
      <c r="H27" s="130" t="s">
        <v>555</v>
      </c>
      <c r="I27" s="131">
        <v>1</v>
      </c>
      <c r="J27" s="131">
        <v>1</v>
      </c>
      <c r="K27" s="131">
        <v>1</v>
      </c>
      <c r="L27" s="130" t="s">
        <v>556</v>
      </c>
      <c r="M27" s="6" t="s">
        <v>557</v>
      </c>
      <c r="N27" s="132">
        <v>800</v>
      </c>
      <c r="O27" t="s">
        <v>700</v>
      </c>
    </row>
    <row r="28" spans="2:15" x14ac:dyDescent="0.2">
      <c r="B28" s="6" t="s">
        <v>473</v>
      </c>
      <c r="C28" s="6">
        <v>2</v>
      </c>
      <c r="D28" s="6">
        <v>1</v>
      </c>
      <c r="E28" s="6" t="s">
        <v>558</v>
      </c>
      <c r="F28" s="130" t="s">
        <v>117</v>
      </c>
      <c r="G28" s="130" t="s">
        <v>554</v>
      </c>
      <c r="H28" s="130" t="s">
        <v>555</v>
      </c>
      <c r="I28" s="131">
        <v>2</v>
      </c>
      <c r="J28" s="131">
        <v>2</v>
      </c>
      <c r="K28" s="131">
        <v>2</v>
      </c>
      <c r="L28" s="130" t="s">
        <v>559</v>
      </c>
      <c r="M28" s="6" t="s">
        <v>560</v>
      </c>
      <c r="N28" s="132">
        <v>740</v>
      </c>
    </row>
    <row r="29" spans="2:15" x14ac:dyDescent="0.2">
      <c r="B29" s="6" t="s">
        <v>473</v>
      </c>
      <c r="C29" s="6">
        <v>3</v>
      </c>
      <c r="D29" s="6">
        <v>5</v>
      </c>
      <c r="E29" s="6" t="s">
        <v>561</v>
      </c>
      <c r="F29" s="130" t="s">
        <v>107</v>
      </c>
      <c r="G29" s="130" t="s">
        <v>554</v>
      </c>
      <c r="H29" s="130" t="s">
        <v>136</v>
      </c>
      <c r="I29" s="131">
        <v>3</v>
      </c>
      <c r="J29" s="131">
        <v>3</v>
      </c>
      <c r="K29" s="131">
        <v>1</v>
      </c>
      <c r="L29" s="130" t="s">
        <v>562</v>
      </c>
      <c r="M29" s="6" t="s">
        <v>563</v>
      </c>
      <c r="N29" s="132">
        <v>684.5</v>
      </c>
    </row>
    <row r="30" spans="2:15" x14ac:dyDescent="0.2">
      <c r="B30" s="6" t="s">
        <v>473</v>
      </c>
      <c r="C30" s="6">
        <v>4</v>
      </c>
      <c r="D30" s="6">
        <v>4</v>
      </c>
      <c r="E30" s="6" t="s">
        <v>564</v>
      </c>
      <c r="F30" s="130" t="s">
        <v>111</v>
      </c>
      <c r="G30" s="130" t="s">
        <v>554</v>
      </c>
      <c r="H30" s="130" t="s">
        <v>555</v>
      </c>
      <c r="I30" s="131">
        <v>4</v>
      </c>
      <c r="J30" s="131">
        <v>4</v>
      </c>
      <c r="K30" s="131">
        <v>3</v>
      </c>
      <c r="L30" s="130" t="s">
        <v>565</v>
      </c>
      <c r="M30" s="6" t="s">
        <v>566</v>
      </c>
      <c r="N30" s="132">
        <v>633.16</v>
      </c>
    </row>
    <row r="31" spans="2:15" x14ac:dyDescent="0.2">
      <c r="B31" s="6" t="s">
        <v>473</v>
      </c>
      <c r="C31" s="6">
        <v>5</v>
      </c>
      <c r="D31" s="6">
        <v>9</v>
      </c>
      <c r="E31" s="6" t="s">
        <v>567</v>
      </c>
      <c r="F31" s="130" t="s">
        <v>568</v>
      </c>
      <c r="G31" s="130" t="s">
        <v>554</v>
      </c>
      <c r="H31" s="130" t="s">
        <v>136</v>
      </c>
      <c r="I31" s="131">
        <v>5</v>
      </c>
      <c r="J31" s="131">
        <v>5</v>
      </c>
      <c r="K31" s="131">
        <v>2</v>
      </c>
      <c r="L31" s="130" t="s">
        <v>569</v>
      </c>
      <c r="M31" s="6" t="s">
        <v>570</v>
      </c>
      <c r="N31" s="132">
        <v>585.67999999999995</v>
      </c>
    </row>
    <row r="32" spans="2:15" x14ac:dyDescent="0.2">
      <c r="B32" s="6" t="s">
        <v>473</v>
      </c>
      <c r="C32" s="6">
        <v>6</v>
      </c>
      <c r="D32" s="6">
        <v>10</v>
      </c>
      <c r="E32" s="6" t="s">
        <v>571</v>
      </c>
      <c r="F32" s="130" t="s">
        <v>124</v>
      </c>
      <c r="G32" s="130" t="s">
        <v>554</v>
      </c>
      <c r="H32" s="130" t="s">
        <v>136</v>
      </c>
      <c r="I32" s="131">
        <v>6</v>
      </c>
      <c r="J32" s="131">
        <v>6</v>
      </c>
      <c r="K32" s="131">
        <v>3</v>
      </c>
      <c r="L32" s="130" t="s">
        <v>572</v>
      </c>
      <c r="M32" s="6" t="s">
        <v>573</v>
      </c>
      <c r="N32" s="132">
        <v>541.75</v>
      </c>
    </row>
    <row r="33" spans="2:14" x14ac:dyDescent="0.2">
      <c r="B33" s="6" t="s">
        <v>473</v>
      </c>
      <c r="C33" s="6">
        <v>7</v>
      </c>
      <c r="D33" s="6">
        <v>11</v>
      </c>
      <c r="E33" s="6" t="s">
        <v>574</v>
      </c>
      <c r="F33" s="130" t="s">
        <v>124</v>
      </c>
      <c r="G33" s="130" t="s">
        <v>554</v>
      </c>
      <c r="H33" s="130" t="s">
        <v>555</v>
      </c>
      <c r="I33" s="131">
        <v>7</v>
      </c>
      <c r="J33" s="131">
        <v>7</v>
      </c>
      <c r="K33" s="131">
        <v>4</v>
      </c>
      <c r="L33" s="130" t="s">
        <v>575</v>
      </c>
      <c r="M33" s="6" t="s">
        <v>576</v>
      </c>
      <c r="N33" s="132">
        <v>501.12</v>
      </c>
    </row>
    <row r="34" spans="2:14" x14ac:dyDescent="0.2">
      <c r="B34" s="6" t="s">
        <v>473</v>
      </c>
      <c r="C34" s="6">
        <v>8</v>
      </c>
      <c r="D34" s="6">
        <v>6</v>
      </c>
      <c r="E34" s="6" t="s">
        <v>577</v>
      </c>
      <c r="F34" s="133" t="s">
        <v>95</v>
      </c>
      <c r="G34" s="133" t="s">
        <v>554</v>
      </c>
      <c r="H34" s="133" t="s">
        <v>555</v>
      </c>
      <c r="I34" s="133">
        <v>8</v>
      </c>
      <c r="J34" s="133">
        <v>8</v>
      </c>
      <c r="K34" s="133">
        <v>5</v>
      </c>
      <c r="L34" s="133" t="s">
        <v>578</v>
      </c>
      <c r="M34" s="6" t="s">
        <v>579</v>
      </c>
      <c r="N34" s="132">
        <v>463.53</v>
      </c>
    </row>
    <row r="35" spans="2:14" x14ac:dyDescent="0.2">
      <c r="B35" s="6" t="s">
        <v>473</v>
      </c>
      <c r="C35" s="6">
        <v>9</v>
      </c>
      <c r="D35" s="6">
        <v>8</v>
      </c>
      <c r="E35" s="6" t="s">
        <v>580</v>
      </c>
      <c r="F35" s="133" t="s">
        <v>581</v>
      </c>
      <c r="G35" s="133" t="s">
        <v>554</v>
      </c>
      <c r="H35" s="133" t="s">
        <v>555</v>
      </c>
      <c r="I35" s="133">
        <v>9</v>
      </c>
      <c r="J35" s="133">
        <v>9</v>
      </c>
      <c r="K35" s="133">
        <v>6</v>
      </c>
      <c r="L35" s="133" t="s">
        <v>582</v>
      </c>
      <c r="M35" s="6"/>
      <c r="N35" s="132">
        <v>428.77</v>
      </c>
    </row>
    <row r="36" spans="2:14" x14ac:dyDescent="0.2">
      <c r="B36" s="6" t="s">
        <v>473</v>
      </c>
      <c r="C36" s="6">
        <v>10</v>
      </c>
      <c r="D36" s="6">
        <v>7</v>
      </c>
      <c r="E36" s="6" t="s">
        <v>567</v>
      </c>
      <c r="F36" s="133" t="s">
        <v>105</v>
      </c>
      <c r="G36" s="134" t="s">
        <v>554</v>
      </c>
      <c r="H36" s="134" t="s">
        <v>555</v>
      </c>
      <c r="I36" s="134">
        <v>10</v>
      </c>
      <c r="J36" s="134">
        <v>10</v>
      </c>
      <c r="K36" s="134">
        <v>7</v>
      </c>
      <c r="L36" s="134" t="s">
        <v>583</v>
      </c>
      <c r="M36" s="6" t="s">
        <v>584</v>
      </c>
      <c r="N36" s="132">
        <v>396.61</v>
      </c>
    </row>
    <row r="37" spans="2:14" x14ac:dyDescent="0.2">
      <c r="B37" s="6" t="s">
        <v>473</v>
      </c>
      <c r="C37" s="6">
        <v>11</v>
      </c>
      <c r="D37" s="6">
        <v>2</v>
      </c>
      <c r="E37" s="6" t="s">
        <v>585</v>
      </c>
      <c r="F37" s="130" t="s">
        <v>109</v>
      </c>
      <c r="G37" s="130" t="s">
        <v>554</v>
      </c>
      <c r="H37" s="130" t="s">
        <v>555</v>
      </c>
      <c r="I37" s="131">
        <v>11</v>
      </c>
      <c r="J37" s="131">
        <v>11</v>
      </c>
      <c r="K37" s="131">
        <v>8</v>
      </c>
      <c r="L37" s="130" t="s">
        <v>586</v>
      </c>
      <c r="M37" s="6" t="s">
        <v>587</v>
      </c>
      <c r="N37" s="132">
        <v>366.87</v>
      </c>
    </row>
    <row r="38" spans="2:14" x14ac:dyDescent="0.2">
      <c r="B38" s="6" t="s">
        <v>473</v>
      </c>
      <c r="C38" s="6">
        <v>12</v>
      </c>
      <c r="D38" s="6">
        <v>16</v>
      </c>
      <c r="E38" s="6" t="s">
        <v>588</v>
      </c>
      <c r="F38" s="130" t="s">
        <v>119</v>
      </c>
      <c r="G38" s="130" t="s">
        <v>554</v>
      </c>
      <c r="H38" s="130" t="s">
        <v>555</v>
      </c>
      <c r="I38" s="131">
        <v>12</v>
      </c>
      <c r="J38" s="131">
        <v>12</v>
      </c>
      <c r="K38" s="131">
        <v>10</v>
      </c>
      <c r="L38" s="130" t="s">
        <v>589</v>
      </c>
      <c r="M38" s="6" t="s">
        <v>590</v>
      </c>
      <c r="N38" s="132">
        <v>339.35</v>
      </c>
    </row>
    <row r="39" spans="2:14" x14ac:dyDescent="0.2">
      <c r="B39" s="6" t="s">
        <v>473</v>
      </c>
      <c r="C39" s="6">
        <v>13</v>
      </c>
      <c r="D39" s="6">
        <v>17</v>
      </c>
      <c r="E39" s="6" t="s">
        <v>591</v>
      </c>
      <c r="F39" s="130" t="s">
        <v>592</v>
      </c>
      <c r="G39" s="130" t="s">
        <v>554</v>
      </c>
      <c r="H39" s="130" t="s">
        <v>136</v>
      </c>
      <c r="I39" s="131">
        <v>13</v>
      </c>
      <c r="J39" s="131">
        <v>13</v>
      </c>
      <c r="K39" s="131">
        <v>9</v>
      </c>
      <c r="L39" s="130" t="s">
        <v>593</v>
      </c>
      <c r="M39" s="6" t="s">
        <v>594</v>
      </c>
      <c r="N39" s="132">
        <v>313.89999999999998</v>
      </c>
    </row>
    <row r="40" spans="2:14" x14ac:dyDescent="0.2">
      <c r="B40" s="6" t="s">
        <v>473</v>
      </c>
      <c r="C40" s="6">
        <v>14</v>
      </c>
      <c r="D40" s="6">
        <v>12</v>
      </c>
      <c r="E40" s="6" t="s">
        <v>567</v>
      </c>
      <c r="F40" s="130" t="s">
        <v>112</v>
      </c>
      <c r="G40" s="130" t="s">
        <v>554</v>
      </c>
      <c r="H40" s="130" t="s">
        <v>136</v>
      </c>
      <c r="I40" s="131">
        <v>14</v>
      </c>
      <c r="J40" s="131">
        <v>14</v>
      </c>
      <c r="K40" s="131"/>
      <c r="L40" s="130"/>
      <c r="M40" s="6" t="s">
        <v>595</v>
      </c>
      <c r="N40" s="132">
        <v>290.36</v>
      </c>
    </row>
    <row r="41" spans="2:14" x14ac:dyDescent="0.2">
      <c r="B41" s="6" t="s">
        <v>473</v>
      </c>
      <c r="C41" s="6">
        <v>15</v>
      </c>
      <c r="D41" s="6">
        <v>29</v>
      </c>
      <c r="E41" s="6" t="s">
        <v>596</v>
      </c>
      <c r="F41" s="130" t="s">
        <v>284</v>
      </c>
      <c r="G41" s="130" t="s">
        <v>554</v>
      </c>
      <c r="H41" s="130" t="s">
        <v>136</v>
      </c>
      <c r="I41" s="131">
        <v>15</v>
      </c>
      <c r="J41" s="131">
        <v>15</v>
      </c>
      <c r="K41" s="131">
        <v>4</v>
      </c>
      <c r="L41" s="130" t="s">
        <v>597</v>
      </c>
      <c r="M41" s="6" t="s">
        <v>598</v>
      </c>
      <c r="N41" s="132">
        <v>268.58</v>
      </c>
    </row>
    <row r="42" spans="2:14" x14ac:dyDescent="0.2">
      <c r="B42" s="6" t="s">
        <v>473</v>
      </c>
      <c r="C42" s="6">
        <v>16</v>
      </c>
      <c r="D42" s="6">
        <v>39</v>
      </c>
      <c r="E42" s="6" t="s">
        <v>599</v>
      </c>
      <c r="F42" s="130" t="s">
        <v>122</v>
      </c>
      <c r="G42" s="130" t="s">
        <v>554</v>
      </c>
      <c r="H42" s="130" t="s">
        <v>136</v>
      </c>
      <c r="I42" s="131">
        <v>16</v>
      </c>
      <c r="J42" s="131">
        <v>16</v>
      </c>
      <c r="K42" s="131">
        <v>5</v>
      </c>
      <c r="L42" s="130" t="s">
        <v>600</v>
      </c>
      <c r="M42" s="6" t="s">
        <v>601</v>
      </c>
      <c r="N42" s="132">
        <v>248.44</v>
      </c>
    </row>
    <row r="43" spans="2:14" x14ac:dyDescent="0.2">
      <c r="B43" s="6" t="s">
        <v>473</v>
      </c>
      <c r="C43" s="6">
        <v>17</v>
      </c>
      <c r="D43" s="6">
        <v>19</v>
      </c>
      <c r="E43" s="6" t="s">
        <v>602</v>
      </c>
      <c r="F43" s="130" t="s">
        <v>603</v>
      </c>
      <c r="G43" s="130" t="s">
        <v>554</v>
      </c>
      <c r="H43" s="130" t="s">
        <v>136</v>
      </c>
      <c r="I43" s="131">
        <v>17</v>
      </c>
      <c r="J43" s="131">
        <v>17</v>
      </c>
      <c r="K43" s="131">
        <v>6</v>
      </c>
      <c r="L43" s="130" t="s">
        <v>604</v>
      </c>
      <c r="M43" s="6" t="s">
        <v>605</v>
      </c>
      <c r="N43" s="132">
        <v>229.8</v>
      </c>
    </row>
    <row r="44" spans="2:14" x14ac:dyDescent="0.2">
      <c r="B44" s="6" t="s">
        <v>473</v>
      </c>
      <c r="C44" s="6">
        <v>18</v>
      </c>
      <c r="D44" s="6">
        <v>14</v>
      </c>
      <c r="E44" s="6" t="s">
        <v>606</v>
      </c>
      <c r="F44" s="130" t="s">
        <v>124</v>
      </c>
      <c r="G44" s="130" t="s">
        <v>554</v>
      </c>
      <c r="H44" s="130" t="s">
        <v>136</v>
      </c>
      <c r="I44" s="131">
        <v>18</v>
      </c>
      <c r="J44" s="131">
        <v>18</v>
      </c>
      <c r="K44" s="131">
        <v>7</v>
      </c>
      <c r="L44" s="130" t="s">
        <v>607</v>
      </c>
      <c r="M44" s="6" t="s">
        <v>608</v>
      </c>
      <c r="N44" s="132">
        <v>212.57</v>
      </c>
    </row>
    <row r="45" spans="2:14" x14ac:dyDescent="0.2">
      <c r="B45" s="6" t="s">
        <v>473</v>
      </c>
      <c r="C45" s="6">
        <v>19</v>
      </c>
      <c r="D45" s="6">
        <v>15</v>
      </c>
      <c r="E45" s="6" t="s">
        <v>609</v>
      </c>
      <c r="F45" s="130" t="s">
        <v>284</v>
      </c>
      <c r="G45" s="130" t="s">
        <v>554</v>
      </c>
      <c r="H45" s="130" t="s">
        <v>555</v>
      </c>
      <c r="I45" s="131">
        <v>19</v>
      </c>
      <c r="J45" s="131">
        <v>19</v>
      </c>
      <c r="K45" s="131">
        <v>9</v>
      </c>
      <c r="L45" s="130" t="s">
        <v>610</v>
      </c>
      <c r="M45" s="6" t="s">
        <v>611</v>
      </c>
      <c r="N45" s="132">
        <v>196.63</v>
      </c>
    </row>
    <row r="46" spans="2:14" x14ac:dyDescent="0.2">
      <c r="B46" s="6" t="s">
        <v>473</v>
      </c>
      <c r="C46" s="6">
        <v>20</v>
      </c>
      <c r="D46" s="6">
        <v>20</v>
      </c>
      <c r="E46" s="6" t="s">
        <v>612</v>
      </c>
      <c r="F46" s="130" t="s">
        <v>613</v>
      </c>
      <c r="G46" s="130" t="s">
        <v>554</v>
      </c>
      <c r="H46" s="130" t="s">
        <v>136</v>
      </c>
      <c r="I46" s="131">
        <v>20</v>
      </c>
      <c r="J46" s="131">
        <v>0</v>
      </c>
      <c r="K46" s="131">
        <v>8</v>
      </c>
      <c r="L46" s="130" t="s">
        <v>614</v>
      </c>
      <c r="M46" s="6" t="s">
        <v>615</v>
      </c>
      <c r="N46" s="132">
        <v>181.88</v>
      </c>
    </row>
    <row r="47" spans="2:14" x14ac:dyDescent="0.2">
      <c r="B47" s="6" t="s">
        <v>473</v>
      </c>
      <c r="C47" s="6">
        <v>21</v>
      </c>
      <c r="D47" s="6">
        <v>40</v>
      </c>
      <c r="E47" s="6" t="s">
        <v>616</v>
      </c>
      <c r="F47" s="130" t="s">
        <v>125</v>
      </c>
      <c r="G47" s="130" t="s">
        <v>554</v>
      </c>
      <c r="H47" s="130" t="s">
        <v>555</v>
      </c>
      <c r="I47" s="131">
        <v>21</v>
      </c>
      <c r="J47" s="131">
        <v>21</v>
      </c>
      <c r="K47" s="131">
        <v>11</v>
      </c>
      <c r="L47" s="130" t="s">
        <v>617</v>
      </c>
      <c r="M47" s="6" t="s">
        <v>618</v>
      </c>
      <c r="N47" s="132">
        <v>168.24</v>
      </c>
    </row>
    <row r="48" spans="2:14" x14ac:dyDescent="0.2">
      <c r="B48" s="6" t="s">
        <v>473</v>
      </c>
      <c r="C48" s="6">
        <v>22</v>
      </c>
      <c r="D48" s="6">
        <v>13</v>
      </c>
      <c r="E48" s="6" t="s">
        <v>619</v>
      </c>
      <c r="F48" s="130" t="s">
        <v>620</v>
      </c>
      <c r="G48" s="130" t="s">
        <v>554</v>
      </c>
      <c r="H48" s="130" t="s">
        <v>136</v>
      </c>
      <c r="I48" s="131">
        <v>22</v>
      </c>
      <c r="J48" s="131">
        <v>22</v>
      </c>
      <c r="K48" s="131">
        <v>10</v>
      </c>
      <c r="L48" s="130" t="s">
        <v>621</v>
      </c>
      <c r="M48" s="6" t="s">
        <v>622</v>
      </c>
      <c r="N48" s="132">
        <v>155.62</v>
      </c>
    </row>
    <row r="49" spans="2:14" x14ac:dyDescent="0.2">
      <c r="B49" s="6" t="s">
        <v>473</v>
      </c>
      <c r="C49" s="6">
        <v>23</v>
      </c>
      <c r="D49" s="6">
        <v>41</v>
      </c>
      <c r="E49" s="6" t="s">
        <v>623</v>
      </c>
      <c r="F49" s="130" t="s">
        <v>624</v>
      </c>
      <c r="G49" s="130" t="s">
        <v>554</v>
      </c>
      <c r="H49" s="130" t="s">
        <v>625</v>
      </c>
      <c r="I49" s="131">
        <v>23</v>
      </c>
      <c r="J49" s="131">
        <v>23</v>
      </c>
      <c r="K49" s="131">
        <v>1</v>
      </c>
      <c r="L49" s="130" t="s">
        <v>626</v>
      </c>
      <c r="M49" s="6" t="s">
        <v>627</v>
      </c>
      <c r="N49" s="132">
        <v>143.94999999999999</v>
      </c>
    </row>
    <row r="50" spans="2:14" x14ac:dyDescent="0.2">
      <c r="B50" s="6" t="s">
        <v>473</v>
      </c>
      <c r="C50" s="6">
        <v>24</v>
      </c>
      <c r="D50" s="6">
        <v>23</v>
      </c>
      <c r="E50" s="6" t="s">
        <v>628</v>
      </c>
      <c r="F50" s="130" t="s">
        <v>629</v>
      </c>
      <c r="G50" s="130" t="s">
        <v>554</v>
      </c>
      <c r="H50" s="130" t="s">
        <v>136</v>
      </c>
      <c r="I50" s="131">
        <v>24</v>
      </c>
      <c r="J50" s="131">
        <v>24</v>
      </c>
      <c r="K50" s="131">
        <v>11</v>
      </c>
      <c r="L50" s="130" t="s">
        <v>630</v>
      </c>
      <c r="M50" s="6" t="s">
        <v>631</v>
      </c>
      <c r="N50" s="132">
        <v>133.15</v>
      </c>
    </row>
    <row r="51" spans="2:14" x14ac:dyDescent="0.2">
      <c r="B51" s="6" t="s">
        <v>473</v>
      </c>
      <c r="C51" s="6">
        <v>25</v>
      </c>
      <c r="D51" s="6">
        <v>30</v>
      </c>
      <c r="E51" s="6" t="s">
        <v>632</v>
      </c>
      <c r="F51" s="130" t="s">
        <v>633</v>
      </c>
      <c r="G51" s="130" t="s">
        <v>554</v>
      </c>
      <c r="H51" s="130" t="s">
        <v>555</v>
      </c>
      <c r="I51" s="131">
        <v>25</v>
      </c>
      <c r="J51" s="131">
        <v>25</v>
      </c>
      <c r="K51" s="131">
        <v>12</v>
      </c>
      <c r="L51" s="147" t="s">
        <v>634</v>
      </c>
      <c r="M51" s="6" t="s">
        <v>635</v>
      </c>
      <c r="N51" s="139">
        <v>123.17</v>
      </c>
    </row>
    <row r="52" spans="2:14" x14ac:dyDescent="0.2">
      <c r="B52" s="6" t="s">
        <v>473</v>
      </c>
      <c r="C52" s="6">
        <v>26</v>
      </c>
      <c r="D52" s="6">
        <v>25</v>
      </c>
      <c r="E52" s="6" t="s">
        <v>636</v>
      </c>
      <c r="F52" s="130" t="s">
        <v>117</v>
      </c>
      <c r="G52" s="130" t="s">
        <v>554</v>
      </c>
      <c r="H52" s="130" t="s">
        <v>555</v>
      </c>
      <c r="I52" s="131">
        <v>26</v>
      </c>
      <c r="J52" s="131">
        <v>26</v>
      </c>
      <c r="K52" s="131">
        <v>13</v>
      </c>
      <c r="L52" s="147" t="s">
        <v>637</v>
      </c>
      <c r="M52" s="6" t="s">
        <v>638</v>
      </c>
      <c r="N52" s="139">
        <v>113.93</v>
      </c>
    </row>
    <row r="53" spans="2:14" x14ac:dyDescent="0.2">
      <c r="B53" s="6" t="s">
        <v>473</v>
      </c>
      <c r="C53" s="6">
        <v>27</v>
      </c>
      <c r="D53" s="6">
        <v>36</v>
      </c>
      <c r="E53" s="6" t="s">
        <v>639</v>
      </c>
      <c r="F53" s="130" t="s">
        <v>640</v>
      </c>
      <c r="G53" s="130" t="s">
        <v>554</v>
      </c>
      <c r="H53" s="130" t="s">
        <v>555</v>
      </c>
      <c r="I53" s="131">
        <v>27</v>
      </c>
      <c r="J53" s="131">
        <v>27</v>
      </c>
      <c r="K53" s="131">
        <v>14</v>
      </c>
      <c r="L53" s="147" t="s">
        <v>641</v>
      </c>
      <c r="M53" s="6" t="s">
        <v>642</v>
      </c>
      <c r="N53" s="139">
        <v>105.38</v>
      </c>
    </row>
    <row r="54" spans="2:14" x14ac:dyDescent="0.2">
      <c r="B54" s="6" t="s">
        <v>473</v>
      </c>
      <c r="C54" s="6">
        <v>28</v>
      </c>
      <c r="D54" s="6">
        <v>21</v>
      </c>
      <c r="E54" s="6" t="s">
        <v>643</v>
      </c>
      <c r="F54" s="130" t="s">
        <v>112</v>
      </c>
      <c r="G54" s="130" t="s">
        <v>554</v>
      </c>
      <c r="H54" s="130" t="s">
        <v>136</v>
      </c>
      <c r="I54" s="131">
        <v>28</v>
      </c>
      <c r="J54" s="131">
        <v>28</v>
      </c>
      <c r="K54" s="131">
        <v>14</v>
      </c>
      <c r="L54" s="147" t="s">
        <v>644</v>
      </c>
      <c r="M54" s="6" t="s">
        <v>645</v>
      </c>
      <c r="N54" s="139">
        <v>97.48</v>
      </c>
    </row>
    <row r="55" spans="2:14" x14ac:dyDescent="0.2">
      <c r="B55" s="6" t="s">
        <v>473</v>
      </c>
      <c r="C55" s="6">
        <v>29</v>
      </c>
      <c r="D55" s="6">
        <v>31</v>
      </c>
      <c r="E55" s="6" t="s">
        <v>646</v>
      </c>
      <c r="F55" s="130" t="s">
        <v>647</v>
      </c>
      <c r="G55" s="130" t="s">
        <v>554</v>
      </c>
      <c r="H55" s="130" t="s">
        <v>136</v>
      </c>
      <c r="I55" s="131">
        <v>29</v>
      </c>
      <c r="J55" s="131">
        <v>29</v>
      </c>
      <c r="K55" s="131">
        <v>12</v>
      </c>
      <c r="L55" s="147" t="s">
        <v>648</v>
      </c>
      <c r="M55" s="6" t="s">
        <v>649</v>
      </c>
      <c r="N55" s="139">
        <v>90.17</v>
      </c>
    </row>
    <row r="56" spans="2:14" x14ac:dyDescent="0.2">
      <c r="B56" s="6" t="s">
        <v>473</v>
      </c>
      <c r="C56" s="6">
        <v>30</v>
      </c>
      <c r="D56" s="6">
        <v>35</v>
      </c>
      <c r="E56" s="6" t="s">
        <v>650</v>
      </c>
      <c r="F56" s="130" t="s">
        <v>581</v>
      </c>
      <c r="G56" s="130" t="s">
        <v>554</v>
      </c>
      <c r="H56" s="130" t="s">
        <v>136</v>
      </c>
      <c r="I56" s="131">
        <v>30</v>
      </c>
      <c r="J56" s="131">
        <v>30</v>
      </c>
      <c r="K56" s="131">
        <v>13</v>
      </c>
      <c r="L56" s="147" t="s">
        <v>651</v>
      </c>
      <c r="M56" s="6" t="s">
        <v>652</v>
      </c>
      <c r="N56" s="139">
        <v>83.41</v>
      </c>
    </row>
    <row r="57" spans="2:14" x14ac:dyDescent="0.2">
      <c r="B57" s="6" t="s">
        <v>473</v>
      </c>
      <c r="C57" s="6">
        <v>31</v>
      </c>
      <c r="D57" s="6">
        <v>37</v>
      </c>
      <c r="E57" s="6" t="s">
        <v>653</v>
      </c>
      <c r="F57" s="6" t="s">
        <v>654</v>
      </c>
      <c r="G57" s="6" t="s">
        <v>554</v>
      </c>
      <c r="H57" s="6" t="s">
        <v>555</v>
      </c>
      <c r="I57" s="6">
        <v>31</v>
      </c>
      <c r="J57" s="6">
        <v>31</v>
      </c>
      <c r="K57" s="6">
        <v>15</v>
      </c>
      <c r="L57" s="148" t="s">
        <v>655</v>
      </c>
      <c r="M57" s="6" t="s">
        <v>656</v>
      </c>
      <c r="N57" s="6"/>
    </row>
    <row r="58" spans="2:14" x14ac:dyDescent="0.2">
      <c r="B58" s="6" t="s">
        <v>473</v>
      </c>
      <c r="C58" s="6">
        <v>32</v>
      </c>
      <c r="D58" s="6">
        <v>26</v>
      </c>
      <c r="E58" s="6" t="s">
        <v>657</v>
      </c>
      <c r="F58" s="6" t="s">
        <v>658</v>
      </c>
      <c r="G58" s="6" t="s">
        <v>554</v>
      </c>
      <c r="H58" s="6" t="s">
        <v>136</v>
      </c>
      <c r="I58" s="6">
        <v>32</v>
      </c>
      <c r="J58" s="6">
        <v>32</v>
      </c>
      <c r="K58" s="6">
        <v>15</v>
      </c>
      <c r="L58" s="148" t="s">
        <v>659</v>
      </c>
      <c r="M58" s="6" t="s">
        <v>660</v>
      </c>
      <c r="N58" s="6"/>
    </row>
    <row r="59" spans="2:14" x14ac:dyDescent="0.2">
      <c r="B59" s="6" t="s">
        <v>473</v>
      </c>
      <c r="C59" s="6">
        <v>33</v>
      </c>
      <c r="D59" s="6">
        <v>27</v>
      </c>
      <c r="E59" s="6" t="s">
        <v>661</v>
      </c>
      <c r="F59" s="6" t="s">
        <v>662</v>
      </c>
      <c r="G59" s="6" t="s">
        <v>554</v>
      </c>
      <c r="H59" s="6" t="s">
        <v>136</v>
      </c>
      <c r="I59" s="6">
        <v>33</v>
      </c>
      <c r="J59" s="6">
        <v>33</v>
      </c>
      <c r="K59" s="6">
        <v>16</v>
      </c>
      <c r="L59" s="148" t="s">
        <v>663</v>
      </c>
      <c r="M59" s="6" t="s">
        <v>664</v>
      </c>
      <c r="N59" s="6"/>
    </row>
    <row r="60" spans="2:14" x14ac:dyDescent="0.2">
      <c r="B60" s="6" t="s">
        <v>473</v>
      </c>
      <c r="C60" s="6">
        <v>34</v>
      </c>
      <c r="D60" s="6">
        <v>24</v>
      </c>
      <c r="E60" s="6" t="s">
        <v>665</v>
      </c>
      <c r="F60" s="6" t="s">
        <v>666</v>
      </c>
      <c r="G60" s="6" t="s">
        <v>554</v>
      </c>
      <c r="H60" s="6" t="s">
        <v>136</v>
      </c>
      <c r="I60" s="6">
        <v>34</v>
      </c>
      <c r="J60" s="6">
        <v>34</v>
      </c>
      <c r="K60" s="6">
        <v>17</v>
      </c>
      <c r="L60" s="148" t="s">
        <v>667</v>
      </c>
      <c r="M60" s="6" t="s">
        <v>668</v>
      </c>
      <c r="N60" s="6"/>
    </row>
    <row r="61" spans="2:14" x14ac:dyDescent="0.2">
      <c r="B61" s="6" t="s">
        <v>473</v>
      </c>
      <c r="C61" s="6">
        <v>35</v>
      </c>
      <c r="D61" s="6">
        <v>32</v>
      </c>
      <c r="E61" s="6" t="s">
        <v>669</v>
      </c>
      <c r="F61" s="6" t="s">
        <v>670</v>
      </c>
      <c r="G61" s="6" t="s">
        <v>554</v>
      </c>
      <c r="H61" s="6" t="s">
        <v>136</v>
      </c>
      <c r="I61" s="6">
        <v>35</v>
      </c>
      <c r="J61" s="6">
        <v>35</v>
      </c>
      <c r="K61" s="6">
        <v>18</v>
      </c>
      <c r="L61" s="148" t="s">
        <v>671</v>
      </c>
      <c r="M61" s="6" t="s">
        <v>672</v>
      </c>
      <c r="N61" s="6"/>
    </row>
    <row r="62" spans="2:14" x14ac:dyDescent="0.2">
      <c r="B62" s="6" t="s">
        <v>473</v>
      </c>
      <c r="C62" s="6">
        <v>36</v>
      </c>
      <c r="D62" s="6">
        <v>33</v>
      </c>
      <c r="E62" s="6" t="s">
        <v>673</v>
      </c>
      <c r="F62" s="6" t="s">
        <v>581</v>
      </c>
      <c r="G62" s="6" t="s">
        <v>554</v>
      </c>
      <c r="H62" s="6" t="s">
        <v>136</v>
      </c>
      <c r="I62" s="6">
        <v>36</v>
      </c>
      <c r="J62" s="6">
        <v>36</v>
      </c>
      <c r="K62" s="6">
        <v>19</v>
      </c>
      <c r="L62" s="148" t="s">
        <v>674</v>
      </c>
      <c r="M62" s="6" t="s">
        <v>675</v>
      </c>
      <c r="N62" s="6"/>
    </row>
    <row r="63" spans="2:14" x14ac:dyDescent="0.2">
      <c r="B63" s="6" t="s">
        <v>473</v>
      </c>
      <c r="C63" s="6">
        <v>37</v>
      </c>
      <c r="D63" s="6">
        <v>22</v>
      </c>
      <c r="E63" s="6" t="s">
        <v>676</v>
      </c>
      <c r="F63" s="6" t="s">
        <v>677</v>
      </c>
      <c r="G63" s="6" t="s">
        <v>554</v>
      </c>
      <c r="H63" s="6" t="s">
        <v>555</v>
      </c>
      <c r="I63" s="6">
        <v>37</v>
      </c>
      <c r="J63" s="6">
        <v>37</v>
      </c>
      <c r="K63" s="6">
        <v>16</v>
      </c>
      <c r="L63" s="148" t="s">
        <v>678</v>
      </c>
      <c r="M63" s="6" t="s">
        <v>679</v>
      </c>
      <c r="N63" s="6"/>
    </row>
    <row r="64" spans="2:14" x14ac:dyDescent="0.2">
      <c r="B64" s="6" t="s">
        <v>473</v>
      </c>
      <c r="C64" s="6">
        <v>38</v>
      </c>
      <c r="D64" s="6">
        <v>28</v>
      </c>
      <c r="E64" s="6" t="s">
        <v>680</v>
      </c>
      <c r="F64" s="6" t="s">
        <v>113</v>
      </c>
      <c r="G64" s="6" t="s">
        <v>554</v>
      </c>
      <c r="H64" s="6" t="s">
        <v>136</v>
      </c>
      <c r="I64" s="6">
        <v>38</v>
      </c>
      <c r="J64" s="6">
        <v>38</v>
      </c>
      <c r="K64" s="6">
        <v>20</v>
      </c>
      <c r="L64" s="148" t="s">
        <v>681</v>
      </c>
      <c r="M64" s="6" t="s">
        <v>682</v>
      </c>
      <c r="N64" s="6"/>
    </row>
    <row r="65" spans="2:14" x14ac:dyDescent="0.2">
      <c r="B65" s="6" t="s">
        <v>473</v>
      </c>
      <c r="C65" s="6">
        <v>39</v>
      </c>
      <c r="D65" s="6">
        <v>43</v>
      </c>
      <c r="E65" s="6" t="s">
        <v>683</v>
      </c>
      <c r="F65" s="6" t="s">
        <v>684</v>
      </c>
      <c r="G65" s="6" t="s">
        <v>554</v>
      </c>
      <c r="H65" s="6" t="s">
        <v>136</v>
      </c>
      <c r="I65" s="6">
        <v>39</v>
      </c>
      <c r="J65" s="6">
        <v>39</v>
      </c>
      <c r="K65" s="6">
        <v>21</v>
      </c>
      <c r="L65" s="148" t="s">
        <v>685</v>
      </c>
      <c r="M65" s="6" t="s">
        <v>686</v>
      </c>
      <c r="N65" s="6"/>
    </row>
    <row r="66" spans="2:14" x14ac:dyDescent="0.2">
      <c r="B66" s="6" t="s">
        <v>473</v>
      </c>
      <c r="C66" s="6">
        <v>40</v>
      </c>
      <c r="D66" s="6">
        <v>34</v>
      </c>
      <c r="E66" s="6" t="s">
        <v>687</v>
      </c>
      <c r="F66" s="6" t="s">
        <v>688</v>
      </c>
      <c r="G66" s="6" t="s">
        <v>554</v>
      </c>
      <c r="H66" s="6" t="s">
        <v>555</v>
      </c>
      <c r="I66" s="6">
        <v>40</v>
      </c>
      <c r="J66" s="6">
        <v>40</v>
      </c>
      <c r="K66" s="6">
        <v>17</v>
      </c>
      <c r="L66" s="148" t="s">
        <v>689</v>
      </c>
      <c r="M66" s="6" t="s">
        <v>690</v>
      </c>
      <c r="N66" s="6"/>
    </row>
    <row r="67" spans="2:14" x14ac:dyDescent="0.2">
      <c r="B67" s="6" t="s">
        <v>473</v>
      </c>
      <c r="C67" s="6">
        <v>41</v>
      </c>
      <c r="D67" s="6">
        <v>38</v>
      </c>
      <c r="E67" s="6" t="s">
        <v>691</v>
      </c>
      <c r="F67" s="6" t="s">
        <v>692</v>
      </c>
      <c r="G67" s="6" t="s">
        <v>554</v>
      </c>
      <c r="H67" s="6" t="s">
        <v>136</v>
      </c>
      <c r="I67" s="6">
        <v>41</v>
      </c>
      <c r="J67" s="6">
        <v>41</v>
      </c>
      <c r="K67" s="6">
        <v>22</v>
      </c>
      <c r="L67" s="148" t="s">
        <v>693</v>
      </c>
      <c r="M67" s="6" t="s">
        <v>694</v>
      </c>
      <c r="N67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P108"/>
  <sheetViews>
    <sheetView topLeftCell="A31" zoomScale="94" workbookViewId="0">
      <selection activeCell="F108" sqref="F98:F108"/>
    </sheetView>
  </sheetViews>
  <sheetFormatPr baseColWidth="10" defaultRowHeight="16" x14ac:dyDescent="0.2"/>
  <sheetData>
    <row r="2" spans="2:16" ht="17" x14ac:dyDescent="0.2">
      <c r="B2" s="154">
        <v>1</v>
      </c>
      <c r="C2" s="2" t="s">
        <v>99</v>
      </c>
      <c r="D2" s="2" t="s">
        <v>98</v>
      </c>
      <c r="E2" s="154">
        <v>1997</v>
      </c>
      <c r="F2" s="169" t="s">
        <v>749</v>
      </c>
      <c r="G2" s="154">
        <v>1</v>
      </c>
      <c r="H2" s="155">
        <v>3.7499999999999999E-2</v>
      </c>
      <c r="I2" s="156">
        <v>6.168981481481481E-3</v>
      </c>
      <c r="J2" s="156">
        <v>6.7129629629629625E-4</v>
      </c>
      <c r="K2" s="156">
        <v>1.9143518518518518E-2</v>
      </c>
      <c r="L2" s="156">
        <v>5.2083333333333333E-4</v>
      </c>
      <c r="M2" s="156">
        <v>1.0995370370370371E-2</v>
      </c>
      <c r="N2" s="159">
        <v>1200</v>
      </c>
    </row>
    <row r="3" spans="2:16" ht="17" x14ac:dyDescent="0.2">
      <c r="B3" s="154">
        <v>2</v>
      </c>
      <c r="C3" s="2" t="s">
        <v>254</v>
      </c>
      <c r="D3" s="2" t="s">
        <v>255</v>
      </c>
      <c r="E3" s="154">
        <v>1986</v>
      </c>
      <c r="F3" s="154" t="s">
        <v>808</v>
      </c>
      <c r="G3" s="154">
        <v>15</v>
      </c>
      <c r="H3" s="155">
        <v>3.7534722222222219E-2</v>
      </c>
      <c r="I3" s="156">
        <v>6.0995370370370361E-3</v>
      </c>
      <c r="J3" s="156">
        <v>6.9444444444444447E-4</v>
      </c>
      <c r="K3" s="156">
        <v>1.9166666666666669E-2</v>
      </c>
      <c r="L3" s="156">
        <v>4.9768518518518521E-4</v>
      </c>
      <c r="M3" s="156">
        <v>1.1064814814814814E-2</v>
      </c>
    </row>
    <row r="4" spans="2:16" ht="17" x14ac:dyDescent="0.2">
      <c r="B4" s="154">
        <v>3</v>
      </c>
      <c r="C4" s="2" t="s">
        <v>299</v>
      </c>
      <c r="D4" s="2" t="s">
        <v>300</v>
      </c>
      <c r="E4" s="154">
        <v>1998</v>
      </c>
      <c r="F4" s="169" t="s">
        <v>749</v>
      </c>
      <c r="G4" s="154">
        <v>8</v>
      </c>
      <c r="H4" s="155">
        <v>3.770833333333333E-2</v>
      </c>
      <c r="I4" s="156">
        <v>6.122685185185185E-3</v>
      </c>
      <c r="J4" s="156">
        <v>6.7129629629629625E-4</v>
      </c>
      <c r="K4" s="156">
        <v>1.9178240740740742E-2</v>
      </c>
      <c r="L4" s="156">
        <v>5.3240740740740744E-4</v>
      </c>
      <c r="M4" s="156">
        <v>1.119212962962963E-2</v>
      </c>
      <c r="N4" s="159"/>
    </row>
    <row r="5" spans="2:16" ht="17" x14ac:dyDescent="0.2">
      <c r="B5" s="154">
        <v>4</v>
      </c>
      <c r="C5" s="2" t="s">
        <v>284</v>
      </c>
      <c r="D5" s="2" t="s">
        <v>102</v>
      </c>
      <c r="E5" s="154">
        <v>1995</v>
      </c>
      <c r="F5" s="169" t="s">
        <v>749</v>
      </c>
      <c r="G5" s="154">
        <v>18</v>
      </c>
      <c r="H5" s="155">
        <v>3.7905092592592594E-2</v>
      </c>
      <c r="I5" s="156">
        <v>6.6666666666666671E-3</v>
      </c>
      <c r="J5" s="156">
        <v>7.9861111111111105E-4</v>
      </c>
      <c r="K5" s="156">
        <v>1.9085648148148147E-2</v>
      </c>
      <c r="L5" s="156">
        <v>6.018518518518519E-4</v>
      </c>
      <c r="M5" s="156">
        <v>1.074074074074074E-2</v>
      </c>
      <c r="N5" s="159">
        <v>1026.75</v>
      </c>
    </row>
    <row r="6" spans="2:16" ht="17" x14ac:dyDescent="0.2">
      <c r="B6" s="154">
        <v>5</v>
      </c>
      <c r="C6" s="2" t="s">
        <v>750</v>
      </c>
      <c r="D6" s="2" t="s">
        <v>751</v>
      </c>
      <c r="E6" s="154">
        <v>2001</v>
      </c>
      <c r="F6" s="169" t="s">
        <v>749</v>
      </c>
      <c r="G6" s="154">
        <v>22</v>
      </c>
      <c r="H6" s="155">
        <v>3.8078703703703705E-2</v>
      </c>
      <c r="I6" s="156">
        <v>6.4351851851851861E-3</v>
      </c>
      <c r="J6" s="156">
        <v>7.5231481481481471E-4</v>
      </c>
      <c r="K6" s="156">
        <v>1.9317129629629629E-2</v>
      </c>
      <c r="L6" s="156">
        <v>5.5555555555555556E-4</v>
      </c>
      <c r="M6" s="156">
        <v>1.1018518518518518E-2</v>
      </c>
      <c r="N6" s="159"/>
    </row>
    <row r="7" spans="2:16" ht="17" x14ac:dyDescent="0.2">
      <c r="B7" s="154">
        <v>6</v>
      </c>
      <c r="C7" s="2" t="s">
        <v>266</v>
      </c>
      <c r="D7" s="2" t="s">
        <v>267</v>
      </c>
      <c r="E7" s="154">
        <v>1998</v>
      </c>
      <c r="F7" s="154" t="s">
        <v>808</v>
      </c>
      <c r="G7" s="154">
        <v>6</v>
      </c>
      <c r="H7" s="155">
        <v>3.8159722222222227E-2</v>
      </c>
      <c r="I7" s="156">
        <v>6.238425925925925E-3</v>
      </c>
      <c r="J7" s="156">
        <v>7.175925925925927E-4</v>
      </c>
      <c r="K7" s="156">
        <v>1.9560185185185184E-2</v>
      </c>
      <c r="L7" s="156">
        <v>5.5555555555555556E-4</v>
      </c>
      <c r="M7" s="156">
        <v>1.1087962962962964E-2</v>
      </c>
    </row>
    <row r="8" spans="2:16" ht="17" x14ac:dyDescent="0.2">
      <c r="B8" s="154">
        <v>7</v>
      </c>
      <c r="C8" s="2" t="s">
        <v>624</v>
      </c>
      <c r="D8" s="2" t="s">
        <v>809</v>
      </c>
      <c r="E8" s="154">
        <v>1994</v>
      </c>
      <c r="F8" s="154" t="s">
        <v>808</v>
      </c>
      <c r="G8" s="154">
        <v>9</v>
      </c>
      <c r="H8" s="155">
        <v>3.8182870370370374E-2</v>
      </c>
      <c r="I8" s="156">
        <v>6.2615740740740748E-3</v>
      </c>
      <c r="J8" s="156">
        <v>7.7546296296296304E-4</v>
      </c>
      <c r="K8" s="156">
        <v>1.9456018518518518E-2</v>
      </c>
      <c r="L8" s="156">
        <v>5.4398148148148144E-4</v>
      </c>
      <c r="M8" s="156">
        <v>1.1145833333333334E-2</v>
      </c>
    </row>
    <row r="9" spans="2:16" ht="17" x14ac:dyDescent="0.2">
      <c r="B9" s="154">
        <v>8</v>
      </c>
      <c r="C9" s="2" t="s">
        <v>262</v>
      </c>
      <c r="D9" s="2" t="s">
        <v>263</v>
      </c>
      <c r="E9" s="154">
        <v>1991</v>
      </c>
      <c r="F9" s="154" t="s">
        <v>808</v>
      </c>
      <c r="G9" s="154">
        <v>4</v>
      </c>
      <c r="H9" s="155">
        <v>3.8240740740740742E-2</v>
      </c>
      <c r="I9" s="156">
        <v>6.8634259259259256E-3</v>
      </c>
      <c r="J9" s="156">
        <v>7.0601851851851847E-4</v>
      </c>
      <c r="K9" s="156">
        <v>1.9247685185185184E-2</v>
      </c>
      <c r="L9" s="156">
        <v>5.0925925925925921E-4</v>
      </c>
      <c r="M9" s="156">
        <v>1.091435185185185E-2</v>
      </c>
    </row>
    <row r="10" spans="2:16" ht="17" x14ac:dyDescent="0.2">
      <c r="B10" s="154">
        <v>9</v>
      </c>
      <c r="C10" s="2" t="s">
        <v>109</v>
      </c>
      <c r="D10" s="2" t="s">
        <v>310</v>
      </c>
      <c r="E10" s="154">
        <v>1996</v>
      </c>
      <c r="F10" s="169" t="s">
        <v>749</v>
      </c>
      <c r="G10" s="154">
        <v>17</v>
      </c>
      <c r="H10" s="155">
        <v>3.829861111111111E-2</v>
      </c>
      <c r="I10" s="156">
        <v>6.5393518518518517E-3</v>
      </c>
      <c r="J10" s="156">
        <v>7.175925925925927E-4</v>
      </c>
      <c r="K10" s="156">
        <v>1.923611111111111E-2</v>
      </c>
      <c r="L10" s="156">
        <v>5.2083333333333333E-4</v>
      </c>
      <c r="M10" s="156">
        <v>1.1284722222222222E-2</v>
      </c>
      <c r="N10" s="159">
        <v>878.51</v>
      </c>
      <c r="P10" t="s">
        <v>859</v>
      </c>
    </row>
    <row r="11" spans="2:16" ht="17" x14ac:dyDescent="0.2">
      <c r="B11" s="154">
        <v>10</v>
      </c>
      <c r="C11" s="2" t="s">
        <v>744</v>
      </c>
      <c r="D11" s="2" t="s">
        <v>745</v>
      </c>
      <c r="E11" s="154">
        <v>1990</v>
      </c>
      <c r="F11" s="154" t="s">
        <v>746</v>
      </c>
      <c r="G11" s="154">
        <v>11</v>
      </c>
      <c r="H11" s="155">
        <v>3.8333333333333337E-2</v>
      </c>
      <c r="I11" s="156">
        <v>6.3541666666666668E-3</v>
      </c>
      <c r="J11" s="156">
        <v>6.9444444444444447E-4</v>
      </c>
      <c r="K11" s="156">
        <v>1.9490740740740743E-2</v>
      </c>
      <c r="L11" s="156">
        <v>5.5555555555555556E-4</v>
      </c>
      <c r="M11" s="156">
        <v>1.1249999999999998E-2</v>
      </c>
      <c r="P11" t="s">
        <v>858</v>
      </c>
    </row>
    <row r="12" spans="2:16" ht="17" x14ac:dyDescent="0.2">
      <c r="B12" s="154">
        <v>11</v>
      </c>
      <c r="C12" s="2" t="s">
        <v>810</v>
      </c>
      <c r="D12" s="2" t="s">
        <v>811</v>
      </c>
      <c r="E12" s="154">
        <v>1997</v>
      </c>
      <c r="F12" s="154" t="s">
        <v>808</v>
      </c>
      <c r="G12" s="154">
        <v>12</v>
      </c>
      <c r="H12" s="155">
        <v>3.8368055555555551E-2</v>
      </c>
      <c r="I12" s="156">
        <v>6.0879629629629643E-3</v>
      </c>
      <c r="J12" s="156">
        <v>7.407407407407407E-4</v>
      </c>
      <c r="K12" s="156">
        <v>1.9131944444444444E-2</v>
      </c>
      <c r="L12" s="156">
        <v>5.5555555555555556E-4</v>
      </c>
      <c r="M12" s="156">
        <v>1.1840277777777778E-2</v>
      </c>
    </row>
    <row r="13" spans="2:16" ht="17" x14ac:dyDescent="0.2">
      <c r="B13" s="154">
        <v>12</v>
      </c>
      <c r="C13" s="2" t="s">
        <v>732</v>
      </c>
      <c r="D13" s="2" t="s">
        <v>733</v>
      </c>
      <c r="E13" s="154">
        <v>1997</v>
      </c>
      <c r="F13" s="154" t="s">
        <v>734</v>
      </c>
      <c r="G13" s="154">
        <v>20</v>
      </c>
      <c r="H13" s="155">
        <v>3.8460648148148147E-2</v>
      </c>
      <c r="I13" s="156">
        <v>6.5162037037037037E-3</v>
      </c>
      <c r="J13" s="156">
        <v>6.9444444444444447E-4</v>
      </c>
      <c r="K13" s="156">
        <v>1.9317129629629629E-2</v>
      </c>
      <c r="L13" s="156">
        <v>5.6712962962962956E-4</v>
      </c>
      <c r="M13" s="156">
        <v>1.1354166666666667E-2</v>
      </c>
    </row>
    <row r="14" spans="2:16" ht="17" x14ac:dyDescent="0.2">
      <c r="B14" s="154">
        <v>13</v>
      </c>
      <c r="C14" s="2" t="s">
        <v>117</v>
      </c>
      <c r="D14" s="2" t="s">
        <v>116</v>
      </c>
      <c r="E14" s="154">
        <v>1995</v>
      </c>
      <c r="F14" s="169" t="s">
        <v>749</v>
      </c>
      <c r="G14" s="154">
        <v>14</v>
      </c>
      <c r="H14" s="155">
        <v>3.8506944444444448E-2</v>
      </c>
      <c r="I14" s="156">
        <v>6.4236111111111117E-3</v>
      </c>
      <c r="J14" s="156">
        <v>7.407407407407407E-4</v>
      </c>
      <c r="K14" s="156">
        <v>1.9351851851851853E-2</v>
      </c>
      <c r="L14" s="156">
        <v>5.6712962962962956E-4</v>
      </c>
      <c r="M14" s="156">
        <v>1.1412037037037038E-2</v>
      </c>
      <c r="N14" s="159">
        <v>812.62</v>
      </c>
    </row>
    <row r="15" spans="2:16" ht="17" x14ac:dyDescent="0.2">
      <c r="B15" s="154">
        <v>14</v>
      </c>
      <c r="C15" s="2" t="s">
        <v>107</v>
      </c>
      <c r="D15" s="2" t="s">
        <v>312</v>
      </c>
      <c r="E15" s="154">
        <v>2000</v>
      </c>
      <c r="F15" s="169" t="s">
        <v>749</v>
      </c>
      <c r="G15" s="154">
        <v>30</v>
      </c>
      <c r="H15" s="155">
        <v>3.8576388888888889E-2</v>
      </c>
      <c r="I15" s="156">
        <v>6.6898148148148142E-3</v>
      </c>
      <c r="J15" s="156">
        <v>7.407407407407407E-4</v>
      </c>
      <c r="K15" s="156">
        <v>1.9120370370370371E-2</v>
      </c>
      <c r="L15" s="156">
        <v>5.7870370370370378E-4</v>
      </c>
      <c r="M15" s="156">
        <v>1.1458333333333334E-2</v>
      </c>
      <c r="N15" s="159">
        <v>751.68</v>
      </c>
    </row>
    <row r="16" spans="2:16" ht="17" x14ac:dyDescent="0.2">
      <c r="B16" s="154">
        <v>15</v>
      </c>
      <c r="C16" s="2" t="s">
        <v>775</v>
      </c>
      <c r="D16" s="2" t="s">
        <v>776</v>
      </c>
      <c r="E16" s="154">
        <v>1999</v>
      </c>
      <c r="F16" s="154" t="s">
        <v>777</v>
      </c>
      <c r="G16" s="154">
        <v>35</v>
      </c>
      <c r="H16" s="155">
        <v>3.8645833333333331E-2</v>
      </c>
      <c r="I16" s="156">
        <v>6.6435185185185182E-3</v>
      </c>
      <c r="J16" s="156">
        <v>7.407407407407407E-4</v>
      </c>
      <c r="K16" s="156">
        <v>1.9166666666666669E-2</v>
      </c>
      <c r="L16" s="156">
        <v>6.134259259259259E-4</v>
      </c>
      <c r="M16" s="156">
        <v>1.1481481481481483E-2</v>
      </c>
    </row>
    <row r="17" spans="2:14" ht="17" x14ac:dyDescent="0.2">
      <c r="B17" s="154">
        <v>16</v>
      </c>
      <c r="C17" s="2" t="s">
        <v>752</v>
      </c>
      <c r="D17" s="2" t="s">
        <v>315</v>
      </c>
      <c r="E17" s="154">
        <v>1997</v>
      </c>
      <c r="F17" s="169" t="s">
        <v>749</v>
      </c>
      <c r="G17" s="154">
        <v>28</v>
      </c>
      <c r="H17" s="155">
        <v>3.875E-2</v>
      </c>
      <c r="I17" s="156">
        <v>6.3078703703703708E-3</v>
      </c>
      <c r="J17" s="156">
        <v>7.6388888888888893E-4</v>
      </c>
      <c r="K17" s="156">
        <v>1.9444444444444445E-2</v>
      </c>
      <c r="L17" s="156">
        <v>5.3240740740740744E-4</v>
      </c>
      <c r="M17" s="156">
        <v>1.1701388888888891E-2</v>
      </c>
      <c r="N17" s="159"/>
    </row>
    <row r="18" spans="2:14" ht="17" x14ac:dyDescent="0.2">
      <c r="B18" s="154">
        <v>17</v>
      </c>
      <c r="C18" s="2" t="s">
        <v>275</v>
      </c>
      <c r="D18" s="2" t="s">
        <v>778</v>
      </c>
      <c r="E18" s="154">
        <v>1994</v>
      </c>
      <c r="F18" s="154" t="s">
        <v>777</v>
      </c>
      <c r="G18" s="154">
        <v>25</v>
      </c>
      <c r="H18" s="155">
        <v>3.8796296296296294E-2</v>
      </c>
      <c r="I18" s="156">
        <v>6.782407407407408E-3</v>
      </c>
      <c r="J18" s="156">
        <v>8.6805555555555551E-4</v>
      </c>
      <c r="K18" s="156">
        <v>1.9178240740740742E-2</v>
      </c>
      <c r="L18" s="156">
        <v>6.3657407407407402E-4</v>
      </c>
      <c r="M18" s="156">
        <v>1.1319444444444444E-2</v>
      </c>
    </row>
    <row r="19" spans="2:14" ht="17" x14ac:dyDescent="0.2">
      <c r="B19" s="154">
        <v>18</v>
      </c>
      <c r="C19" s="2" t="s">
        <v>740</v>
      </c>
      <c r="D19" s="2" t="s">
        <v>798</v>
      </c>
      <c r="E19" s="154">
        <v>2000</v>
      </c>
      <c r="F19" s="154" t="s">
        <v>799</v>
      </c>
      <c r="G19" s="154">
        <v>34</v>
      </c>
      <c r="H19" s="155">
        <v>3.8807870370370375E-2</v>
      </c>
      <c r="I19" s="156">
        <v>6.6782407407407415E-3</v>
      </c>
      <c r="J19" s="156">
        <v>7.291666666666667E-4</v>
      </c>
      <c r="K19" s="156">
        <v>1.9085648148148147E-2</v>
      </c>
      <c r="L19" s="156">
        <v>5.2083333333333333E-4</v>
      </c>
      <c r="M19" s="156">
        <v>1.1793981481481482E-2</v>
      </c>
    </row>
    <row r="20" spans="2:14" ht="17" x14ac:dyDescent="0.2">
      <c r="B20" s="154">
        <v>19</v>
      </c>
      <c r="C20" s="2" t="s">
        <v>613</v>
      </c>
      <c r="D20" s="2" t="s">
        <v>735</v>
      </c>
      <c r="E20" s="154">
        <v>1997</v>
      </c>
      <c r="F20" s="154" t="s">
        <v>734</v>
      </c>
      <c r="G20" s="154">
        <v>23</v>
      </c>
      <c r="H20" s="155">
        <v>3.8819444444444441E-2</v>
      </c>
      <c r="I20" s="156">
        <v>6.238425925925925E-3</v>
      </c>
      <c r="J20" s="156">
        <v>7.407407407407407E-4</v>
      </c>
      <c r="K20" s="156">
        <v>1.954861111111111E-2</v>
      </c>
      <c r="L20" s="156">
        <v>5.2083333333333333E-4</v>
      </c>
      <c r="M20" s="156">
        <v>1.1770833333333333E-2</v>
      </c>
    </row>
    <row r="21" spans="2:14" ht="17" x14ac:dyDescent="0.2">
      <c r="B21" s="154">
        <v>20</v>
      </c>
      <c r="C21" s="2" t="s">
        <v>783</v>
      </c>
      <c r="D21" s="2" t="s">
        <v>784</v>
      </c>
      <c r="E21" s="154">
        <v>1995</v>
      </c>
      <c r="F21" s="154" t="s">
        <v>785</v>
      </c>
      <c r="G21" s="154">
        <v>5</v>
      </c>
      <c r="H21" s="155">
        <v>3.8854166666666669E-2</v>
      </c>
      <c r="I21" s="156">
        <v>6.3657407407407404E-3</v>
      </c>
      <c r="J21" s="156">
        <v>6.3657407407407402E-4</v>
      </c>
      <c r="K21" s="156">
        <v>1.9467592592592595E-2</v>
      </c>
      <c r="L21" s="156">
        <v>5.2083333333333333E-4</v>
      </c>
      <c r="M21" s="156">
        <v>1.1863425925925925E-2</v>
      </c>
    </row>
    <row r="22" spans="2:14" ht="17" x14ac:dyDescent="0.2">
      <c r="B22" s="154">
        <v>21</v>
      </c>
      <c r="C22" s="2" t="s">
        <v>331</v>
      </c>
      <c r="D22" s="2" t="s">
        <v>800</v>
      </c>
      <c r="E22" s="154">
        <v>1998</v>
      </c>
      <c r="F22" s="154" t="s">
        <v>799</v>
      </c>
      <c r="G22" s="154">
        <v>63</v>
      </c>
      <c r="H22" s="155">
        <v>3.8912037037037037E-2</v>
      </c>
      <c r="I22" s="156">
        <v>6.6319444444444446E-3</v>
      </c>
      <c r="J22" s="156">
        <v>6.8287037037037025E-4</v>
      </c>
      <c r="K22" s="156">
        <v>1.9259259259259261E-2</v>
      </c>
      <c r="L22" s="156">
        <v>5.3240740740740744E-4</v>
      </c>
      <c r="M22" s="156">
        <v>1.1805555555555555E-2</v>
      </c>
    </row>
    <row r="23" spans="2:14" ht="17" x14ac:dyDescent="0.2">
      <c r="B23" s="154">
        <v>22</v>
      </c>
      <c r="C23" s="2" t="s">
        <v>812</v>
      </c>
      <c r="D23" s="2" t="s">
        <v>813</v>
      </c>
      <c r="E23" s="154">
        <v>1995</v>
      </c>
      <c r="F23" s="154" t="s">
        <v>808</v>
      </c>
      <c r="G23" s="154">
        <v>19</v>
      </c>
      <c r="H23" s="155">
        <v>3.892361111111111E-2</v>
      </c>
      <c r="I23" s="156">
        <v>6.5624999999999998E-3</v>
      </c>
      <c r="J23" s="156">
        <v>7.5231481481481471E-4</v>
      </c>
      <c r="K23" s="156">
        <v>1.9768518518518515E-2</v>
      </c>
      <c r="L23" s="156">
        <v>5.3240740740740744E-4</v>
      </c>
      <c r="M23" s="156">
        <v>1.1307870370370371E-2</v>
      </c>
    </row>
    <row r="24" spans="2:14" ht="17" x14ac:dyDescent="0.2">
      <c r="B24" s="154">
        <v>23</v>
      </c>
      <c r="C24" s="2" t="s">
        <v>814</v>
      </c>
      <c r="D24" s="2" t="s">
        <v>815</v>
      </c>
      <c r="E24" s="154">
        <v>1987</v>
      </c>
      <c r="F24" s="154" t="s">
        <v>808</v>
      </c>
      <c r="G24" s="154">
        <v>21</v>
      </c>
      <c r="H24" s="155">
        <v>3.8946759259259257E-2</v>
      </c>
      <c r="I24" s="156">
        <v>6.2847222222222228E-3</v>
      </c>
      <c r="J24" s="156">
        <v>7.407407407407407E-4</v>
      </c>
      <c r="K24" s="156">
        <v>1.951388888888889E-2</v>
      </c>
      <c r="L24" s="156">
        <v>6.018518518518519E-4</v>
      </c>
      <c r="M24" s="156">
        <v>1.1793981481481482E-2</v>
      </c>
    </row>
    <row r="25" spans="2:14" ht="17" x14ac:dyDescent="0.2">
      <c r="B25" s="154">
        <v>24</v>
      </c>
      <c r="C25" s="2" t="s">
        <v>105</v>
      </c>
      <c r="D25" s="2" t="s">
        <v>93</v>
      </c>
      <c r="E25" s="154">
        <v>1999</v>
      </c>
      <c r="F25" s="169" t="s">
        <v>749</v>
      </c>
      <c r="G25" s="154">
        <v>45</v>
      </c>
      <c r="H25" s="155">
        <v>3.8958333333333338E-2</v>
      </c>
      <c r="I25" s="156">
        <v>6.7129629629629622E-3</v>
      </c>
      <c r="J25" s="156">
        <v>7.291666666666667E-4</v>
      </c>
      <c r="K25" s="156">
        <v>1.9050925925925926E-2</v>
      </c>
      <c r="L25" s="156">
        <v>5.5555555555555556E-4</v>
      </c>
      <c r="M25" s="156">
        <v>1.1909722222222223E-2</v>
      </c>
      <c r="N25" s="159">
        <v>643.15</v>
      </c>
    </row>
    <row r="26" spans="2:14" ht="17" x14ac:dyDescent="0.2">
      <c r="B26" s="154">
        <v>25</v>
      </c>
      <c r="C26" s="2" t="s">
        <v>816</v>
      </c>
      <c r="D26" s="2" t="s">
        <v>817</v>
      </c>
      <c r="E26" s="154">
        <v>1993</v>
      </c>
      <c r="F26" s="154" t="s">
        <v>808</v>
      </c>
      <c r="G26" s="154">
        <v>43</v>
      </c>
      <c r="H26" s="155">
        <v>3.9016203703703699E-2</v>
      </c>
      <c r="I26" s="156">
        <v>6.3657407407407404E-3</v>
      </c>
      <c r="J26" s="156">
        <v>8.3333333333333339E-4</v>
      </c>
      <c r="K26" s="156">
        <v>1.9432870370370371E-2</v>
      </c>
      <c r="L26" s="156">
        <v>6.134259259259259E-4</v>
      </c>
      <c r="M26" s="156">
        <v>1.1759259259259259E-2</v>
      </c>
    </row>
    <row r="27" spans="2:14" ht="17" x14ac:dyDescent="0.2">
      <c r="B27" s="154">
        <v>26</v>
      </c>
      <c r="C27" s="2" t="s">
        <v>736</v>
      </c>
      <c r="D27" s="2" t="s">
        <v>737</v>
      </c>
      <c r="E27" s="154">
        <v>1998</v>
      </c>
      <c r="F27" s="154" t="s">
        <v>734</v>
      </c>
      <c r="G27" s="154">
        <v>70</v>
      </c>
      <c r="H27" s="155">
        <v>3.9108796296296301E-2</v>
      </c>
      <c r="I27" s="156">
        <v>7.0601851851851841E-3</v>
      </c>
      <c r="J27" s="156">
        <v>7.407407407407407E-4</v>
      </c>
      <c r="K27" s="156">
        <v>1.9305555555555555E-2</v>
      </c>
      <c r="L27" s="156">
        <v>5.6712962962962956E-4</v>
      </c>
      <c r="M27" s="156">
        <v>1.1435185185185185E-2</v>
      </c>
    </row>
    <row r="28" spans="2:14" ht="17" x14ac:dyDescent="0.2">
      <c r="B28" s="154">
        <v>27</v>
      </c>
      <c r="C28" s="2" t="s">
        <v>753</v>
      </c>
      <c r="D28" s="2" t="s">
        <v>754</v>
      </c>
      <c r="E28" s="154">
        <v>1997</v>
      </c>
      <c r="F28" s="169" t="s">
        <v>749</v>
      </c>
      <c r="G28" s="154">
        <v>31</v>
      </c>
      <c r="H28" s="155">
        <v>3.9120370370370368E-2</v>
      </c>
      <c r="I28" s="156">
        <v>6.6319444444444446E-3</v>
      </c>
      <c r="J28" s="156">
        <v>7.291666666666667E-4</v>
      </c>
      <c r="K28" s="156">
        <v>1.9224537037037037E-2</v>
      </c>
      <c r="L28" s="156">
        <v>6.4814814814814813E-4</v>
      </c>
      <c r="M28" s="156">
        <v>1.1886574074074075E-2</v>
      </c>
      <c r="N28" s="159"/>
    </row>
    <row r="29" spans="2:14" ht="17" x14ac:dyDescent="0.2">
      <c r="B29" s="154">
        <v>28</v>
      </c>
      <c r="C29" s="2" t="s">
        <v>327</v>
      </c>
      <c r="D29" s="2" t="s">
        <v>328</v>
      </c>
      <c r="E29" s="154">
        <v>1999</v>
      </c>
      <c r="F29" s="169" t="s">
        <v>749</v>
      </c>
      <c r="G29" s="154">
        <v>48</v>
      </c>
      <c r="H29" s="155">
        <v>3.9131944444444448E-2</v>
      </c>
      <c r="I29" s="156">
        <v>6.9675925925925921E-3</v>
      </c>
      <c r="J29" s="156">
        <v>7.0601851851851847E-4</v>
      </c>
      <c r="K29" s="156">
        <v>1.9178240740740742E-2</v>
      </c>
      <c r="L29" s="156">
        <v>5.4398148148148144E-4</v>
      </c>
      <c r="M29" s="156">
        <v>1.1736111111111109E-2</v>
      </c>
      <c r="N29" s="159"/>
    </row>
    <row r="30" spans="2:14" ht="17" x14ac:dyDescent="0.2">
      <c r="B30" s="154">
        <v>29</v>
      </c>
      <c r="C30" s="2" t="s">
        <v>801</v>
      </c>
      <c r="D30" s="2" t="s">
        <v>802</v>
      </c>
      <c r="E30" s="154">
        <v>1988</v>
      </c>
      <c r="F30" s="154" t="s">
        <v>799</v>
      </c>
      <c r="G30" s="154">
        <v>39</v>
      </c>
      <c r="H30" s="155">
        <v>3.9166666666666662E-2</v>
      </c>
      <c r="I30" s="156">
        <v>6.6550925925925935E-3</v>
      </c>
      <c r="J30" s="156">
        <v>7.6388888888888893E-4</v>
      </c>
      <c r="K30" s="156">
        <v>1.9108796296296294E-2</v>
      </c>
      <c r="L30" s="156">
        <v>5.4398148148148144E-4</v>
      </c>
      <c r="M30" s="156">
        <v>1.2083333333333333E-2</v>
      </c>
    </row>
    <row r="31" spans="2:14" ht="17" x14ac:dyDescent="0.2">
      <c r="B31" s="154">
        <v>30</v>
      </c>
      <c r="C31" s="2" t="s">
        <v>786</v>
      </c>
      <c r="D31" s="2" t="s">
        <v>787</v>
      </c>
      <c r="E31" s="154">
        <v>1999</v>
      </c>
      <c r="F31" s="154" t="s">
        <v>788</v>
      </c>
      <c r="G31" s="154">
        <v>42</v>
      </c>
      <c r="H31" s="155">
        <v>3.9212962962962963E-2</v>
      </c>
      <c r="I31" s="156">
        <v>6.5740740740740733E-3</v>
      </c>
      <c r="J31" s="156">
        <v>8.6805555555555551E-4</v>
      </c>
      <c r="K31" s="156">
        <v>1.9120370370370371E-2</v>
      </c>
      <c r="L31" s="156">
        <v>6.2500000000000001E-4</v>
      </c>
      <c r="M31" s="156">
        <v>1.2025462962962962E-2</v>
      </c>
    </row>
    <row r="32" spans="2:14" ht="17" x14ac:dyDescent="0.2">
      <c r="B32" s="154">
        <v>31</v>
      </c>
      <c r="C32" s="2" t="s">
        <v>124</v>
      </c>
      <c r="D32" s="2" t="s">
        <v>90</v>
      </c>
      <c r="E32" s="154">
        <v>1995</v>
      </c>
      <c r="F32" s="169" t="s">
        <v>749</v>
      </c>
      <c r="G32" s="154">
        <v>27</v>
      </c>
      <c r="H32" s="155">
        <v>3.9247685185185184E-2</v>
      </c>
      <c r="I32" s="156">
        <v>6.9907407407407409E-3</v>
      </c>
      <c r="J32" s="156">
        <v>7.407407407407407E-4</v>
      </c>
      <c r="K32" s="156">
        <v>1.909722222222222E-2</v>
      </c>
      <c r="L32" s="156">
        <v>5.2083333333333333E-4</v>
      </c>
      <c r="M32" s="156">
        <v>1.1898148148148149E-2</v>
      </c>
      <c r="N32" s="159">
        <v>509.03</v>
      </c>
    </row>
    <row r="33" spans="2:14" ht="17" x14ac:dyDescent="0.2">
      <c r="B33" s="154">
        <v>32</v>
      </c>
      <c r="C33" s="2" t="s">
        <v>317</v>
      </c>
      <c r="D33" s="2" t="s">
        <v>318</v>
      </c>
      <c r="E33" s="154">
        <v>1998</v>
      </c>
      <c r="F33" s="154" t="s">
        <v>808</v>
      </c>
      <c r="G33" s="154">
        <v>7</v>
      </c>
      <c r="H33" s="155">
        <v>3.9259259259259258E-2</v>
      </c>
      <c r="I33" s="156">
        <v>6.238425925925925E-3</v>
      </c>
      <c r="J33" s="156">
        <v>6.9444444444444447E-4</v>
      </c>
      <c r="K33" s="156">
        <v>1.9594907407407405E-2</v>
      </c>
      <c r="L33" s="156">
        <v>5.3240740740740744E-4</v>
      </c>
      <c r="M33" s="156">
        <v>1.2199074074074072E-2</v>
      </c>
    </row>
    <row r="34" spans="2:14" ht="17" x14ac:dyDescent="0.2">
      <c r="B34" s="154">
        <v>33</v>
      </c>
      <c r="C34" s="2" t="s">
        <v>284</v>
      </c>
      <c r="D34" s="2" t="s">
        <v>285</v>
      </c>
      <c r="E34" s="154">
        <v>1996</v>
      </c>
      <c r="F34" s="169" t="s">
        <v>749</v>
      </c>
      <c r="G34" s="154">
        <v>26</v>
      </c>
      <c r="H34" s="155">
        <v>3.9270833333333331E-2</v>
      </c>
      <c r="I34" s="156">
        <v>6.5509259259259262E-3</v>
      </c>
      <c r="J34" s="156">
        <v>7.8703703703703705E-4</v>
      </c>
      <c r="K34" s="156">
        <v>1.9259259259259261E-2</v>
      </c>
      <c r="L34" s="156">
        <v>5.9027777777777778E-4</v>
      </c>
      <c r="M34" s="156">
        <v>1.2094907407407408E-2</v>
      </c>
      <c r="N34" s="159">
        <v>470.85</v>
      </c>
    </row>
    <row r="35" spans="2:14" ht="17" x14ac:dyDescent="0.2">
      <c r="B35" s="154">
        <v>34</v>
      </c>
      <c r="C35" s="2" t="s">
        <v>732</v>
      </c>
      <c r="D35" s="2" t="s">
        <v>111</v>
      </c>
      <c r="E35" s="154">
        <v>1993</v>
      </c>
      <c r="F35" s="154" t="s">
        <v>808</v>
      </c>
      <c r="G35" s="154">
        <v>72</v>
      </c>
      <c r="H35" s="155">
        <v>3.9305555555555559E-2</v>
      </c>
      <c r="I35" s="156">
        <v>6.6550925925925935E-3</v>
      </c>
      <c r="J35" s="156">
        <v>7.291666666666667E-4</v>
      </c>
      <c r="K35" s="156">
        <v>1.9189814814814816E-2</v>
      </c>
      <c r="L35" s="156">
        <v>5.5555555555555556E-4</v>
      </c>
      <c r="M35" s="156">
        <v>1.2187500000000002E-2</v>
      </c>
    </row>
    <row r="36" spans="2:14" ht="17" x14ac:dyDescent="0.2">
      <c r="B36" s="154">
        <v>35</v>
      </c>
      <c r="C36" s="2" t="s">
        <v>282</v>
      </c>
      <c r="D36" s="2" t="s">
        <v>789</v>
      </c>
      <c r="E36" s="154">
        <v>1995</v>
      </c>
      <c r="F36" s="154" t="s">
        <v>788</v>
      </c>
      <c r="G36" s="154">
        <v>32</v>
      </c>
      <c r="H36" s="155">
        <v>3.9351851851851853E-2</v>
      </c>
      <c r="I36" s="156">
        <v>6.782407407407408E-3</v>
      </c>
      <c r="J36" s="156">
        <v>7.6388888888888893E-4</v>
      </c>
      <c r="K36" s="156">
        <v>1.9282407407407408E-2</v>
      </c>
      <c r="L36" s="156">
        <v>6.018518518518519E-4</v>
      </c>
      <c r="M36" s="156">
        <v>1.1921296296296298E-2</v>
      </c>
    </row>
    <row r="37" spans="2:14" ht="17" x14ac:dyDescent="0.2">
      <c r="B37" s="154">
        <v>36</v>
      </c>
      <c r="C37" s="2" t="s">
        <v>755</v>
      </c>
      <c r="D37" s="2" t="s">
        <v>756</v>
      </c>
      <c r="E37" s="154">
        <v>1999</v>
      </c>
      <c r="F37" s="169" t="s">
        <v>749</v>
      </c>
      <c r="G37" s="154">
        <v>37</v>
      </c>
      <c r="H37" s="155">
        <v>3.9375E-2</v>
      </c>
      <c r="I37" s="156">
        <v>7.0601851851851841E-3</v>
      </c>
      <c r="J37" s="156">
        <v>6.9444444444444447E-4</v>
      </c>
      <c r="K37" s="156">
        <v>1.9583333333333331E-2</v>
      </c>
      <c r="L37" s="156">
        <v>5.0925925925925921E-4</v>
      </c>
      <c r="M37" s="156">
        <v>1.1516203703703702E-2</v>
      </c>
      <c r="N37" s="159"/>
    </row>
    <row r="38" spans="2:14" ht="17" x14ac:dyDescent="0.2">
      <c r="B38" s="154">
        <v>37</v>
      </c>
      <c r="C38" s="2" t="s">
        <v>738</v>
      </c>
      <c r="D38" s="2" t="s">
        <v>739</v>
      </c>
      <c r="E38" s="154">
        <v>1999</v>
      </c>
      <c r="F38" s="154" t="s">
        <v>734</v>
      </c>
      <c r="G38" s="154">
        <v>44</v>
      </c>
      <c r="H38" s="155">
        <v>3.9421296296296295E-2</v>
      </c>
      <c r="I38" s="156">
        <v>6.851851851851852E-3</v>
      </c>
      <c r="J38" s="156">
        <v>7.6388888888888893E-4</v>
      </c>
      <c r="K38" s="156">
        <v>1.9247685185185184E-2</v>
      </c>
      <c r="L38" s="156">
        <v>6.018518518518519E-4</v>
      </c>
      <c r="M38" s="156">
        <v>1.1956018518518517E-2</v>
      </c>
    </row>
    <row r="39" spans="2:14" ht="17" x14ac:dyDescent="0.2">
      <c r="B39" s="154">
        <v>38</v>
      </c>
      <c r="C39" s="2" t="s">
        <v>790</v>
      </c>
      <c r="D39" s="2" t="s">
        <v>791</v>
      </c>
      <c r="E39" s="154">
        <v>1999</v>
      </c>
      <c r="F39" s="154" t="s">
        <v>788</v>
      </c>
      <c r="G39" s="154">
        <v>38</v>
      </c>
      <c r="H39" s="155">
        <v>3.953703703703703E-2</v>
      </c>
      <c r="I39" s="156">
        <v>6.7476851851851856E-3</v>
      </c>
      <c r="J39" s="156">
        <v>7.6388888888888893E-4</v>
      </c>
      <c r="K39" s="156">
        <v>1.96875E-2</v>
      </c>
      <c r="L39" s="156">
        <v>6.9444444444444447E-4</v>
      </c>
      <c r="M39" s="156">
        <v>1.1643518518518518E-2</v>
      </c>
    </row>
    <row r="40" spans="2:14" ht="17" x14ac:dyDescent="0.2">
      <c r="B40" s="154">
        <v>39</v>
      </c>
      <c r="C40" s="2" t="s">
        <v>348</v>
      </c>
      <c r="D40" s="2" t="s">
        <v>349</v>
      </c>
      <c r="E40" s="154">
        <v>1999</v>
      </c>
      <c r="F40" s="154" t="s">
        <v>779</v>
      </c>
      <c r="G40" s="154">
        <v>36</v>
      </c>
      <c r="H40" s="155">
        <v>3.953703703703703E-2</v>
      </c>
      <c r="I40" s="156">
        <v>6.5856481481481469E-3</v>
      </c>
      <c r="J40" s="156">
        <v>7.6388888888888893E-4</v>
      </c>
      <c r="K40" s="156">
        <v>1.9201388888888889E-2</v>
      </c>
      <c r="L40" s="156">
        <v>6.018518518518519E-4</v>
      </c>
      <c r="M40" s="156">
        <v>1.238425925925926E-2</v>
      </c>
    </row>
    <row r="41" spans="2:14" ht="17" x14ac:dyDescent="0.2">
      <c r="B41" s="154">
        <v>40</v>
      </c>
      <c r="C41" s="2" t="s">
        <v>95</v>
      </c>
      <c r="D41" s="2" t="s">
        <v>321</v>
      </c>
      <c r="E41" s="154">
        <v>1997</v>
      </c>
      <c r="F41" s="169" t="s">
        <v>749</v>
      </c>
      <c r="G41" s="154">
        <v>40</v>
      </c>
      <c r="H41" s="155">
        <v>3.9953703703703707E-2</v>
      </c>
      <c r="I41" s="156">
        <v>6.7013888888888887E-3</v>
      </c>
      <c r="J41" s="156">
        <v>7.6388888888888893E-4</v>
      </c>
      <c r="K41" s="156">
        <v>1.9120370370370371E-2</v>
      </c>
      <c r="L41" s="156">
        <v>5.9027777777777778E-4</v>
      </c>
      <c r="M41" s="156">
        <v>1.2777777777777777E-2</v>
      </c>
      <c r="N41" s="159">
        <v>402.87</v>
      </c>
    </row>
    <row r="42" spans="2:14" ht="17" x14ac:dyDescent="0.2">
      <c r="B42" s="154">
        <v>41</v>
      </c>
      <c r="C42" s="2" t="s">
        <v>805</v>
      </c>
      <c r="D42" s="2" t="s">
        <v>806</v>
      </c>
      <c r="E42" s="154">
        <v>1993</v>
      </c>
      <c r="F42" s="154" t="s">
        <v>807</v>
      </c>
      <c r="G42" s="154">
        <v>68</v>
      </c>
      <c r="H42" s="155">
        <v>4.0115740740740737E-2</v>
      </c>
      <c r="I42" s="156">
        <v>6.8171296296296287E-3</v>
      </c>
      <c r="J42" s="156">
        <v>7.8703703703703705E-4</v>
      </c>
      <c r="K42" s="156">
        <v>1.923611111111111E-2</v>
      </c>
      <c r="L42" s="156">
        <v>5.6712962962962956E-4</v>
      </c>
      <c r="M42" s="156">
        <v>1.2708333333333334E-2</v>
      </c>
    </row>
    <row r="43" spans="2:14" ht="17" x14ac:dyDescent="0.2">
      <c r="B43" s="154">
        <v>42</v>
      </c>
      <c r="C43" s="2" t="s">
        <v>124</v>
      </c>
      <c r="D43" s="2" t="s">
        <v>123</v>
      </c>
      <c r="E43" s="154">
        <v>2002</v>
      </c>
      <c r="F43" s="169" t="s">
        <v>749</v>
      </c>
      <c r="G43" s="154">
        <v>55</v>
      </c>
      <c r="H43" s="155">
        <v>4.0162037037037038E-2</v>
      </c>
      <c r="I43" s="156">
        <v>6.9675925925925921E-3</v>
      </c>
      <c r="J43" s="156">
        <v>8.1018518518518516E-4</v>
      </c>
      <c r="K43" s="156">
        <v>1.996527777777778E-2</v>
      </c>
      <c r="L43" s="156">
        <v>5.0925925925925921E-4</v>
      </c>
      <c r="M43" s="156">
        <v>1.1909722222222223E-2</v>
      </c>
      <c r="N43" s="159">
        <v>372.66</v>
      </c>
    </row>
    <row r="44" spans="2:14" ht="17" x14ac:dyDescent="0.2">
      <c r="B44" s="154">
        <v>43</v>
      </c>
      <c r="C44" s="2" t="s">
        <v>124</v>
      </c>
      <c r="D44" s="2" t="s">
        <v>135</v>
      </c>
      <c r="E44" s="154">
        <v>1992</v>
      </c>
      <c r="F44" s="169" t="s">
        <v>749</v>
      </c>
      <c r="G44" s="154">
        <v>64</v>
      </c>
      <c r="H44" s="155">
        <v>4.0231481481481479E-2</v>
      </c>
      <c r="I44" s="156">
        <v>6.4814814814814813E-3</v>
      </c>
      <c r="J44" s="156">
        <v>8.1018518518518516E-4</v>
      </c>
      <c r="K44" s="156">
        <v>1.9328703703703702E-2</v>
      </c>
      <c r="L44" s="156">
        <v>5.7870370370370378E-4</v>
      </c>
      <c r="M44" s="156">
        <v>1.3032407407407407E-2</v>
      </c>
      <c r="N44" s="159">
        <v>344.71</v>
      </c>
    </row>
    <row r="45" spans="2:14" ht="17" x14ac:dyDescent="0.2">
      <c r="B45" s="154">
        <v>44</v>
      </c>
      <c r="C45" s="2" t="s">
        <v>119</v>
      </c>
      <c r="D45" s="2" t="s">
        <v>118</v>
      </c>
      <c r="E45" s="154">
        <v>1998</v>
      </c>
      <c r="F45" s="169" t="s">
        <v>749</v>
      </c>
      <c r="G45" s="154">
        <v>50</v>
      </c>
      <c r="H45" s="155">
        <v>4.0324074074074075E-2</v>
      </c>
      <c r="I45" s="156">
        <v>6.7939814814814816E-3</v>
      </c>
      <c r="J45" s="156">
        <v>8.3333333333333339E-4</v>
      </c>
      <c r="K45" s="156">
        <v>1.9201388888888889E-2</v>
      </c>
      <c r="L45" s="156">
        <v>5.5555555555555556E-4</v>
      </c>
      <c r="M45" s="156">
        <v>1.2939814814814814E-2</v>
      </c>
      <c r="N45" s="159">
        <v>318.85000000000002</v>
      </c>
    </row>
    <row r="46" spans="2:14" ht="17" x14ac:dyDescent="0.2">
      <c r="B46" s="154">
        <v>45</v>
      </c>
      <c r="C46" s="2" t="s">
        <v>581</v>
      </c>
      <c r="D46" s="2" t="s">
        <v>757</v>
      </c>
      <c r="E46" s="154">
        <v>1997</v>
      </c>
      <c r="F46" s="169" t="s">
        <v>749</v>
      </c>
      <c r="G46" s="154">
        <v>47</v>
      </c>
      <c r="H46" s="155">
        <v>4.0428240740740744E-2</v>
      </c>
      <c r="I46" s="156">
        <v>7.083333333333333E-3</v>
      </c>
      <c r="J46" s="156">
        <v>7.407407407407407E-4</v>
      </c>
      <c r="K46" s="156">
        <v>1.9016203703703705E-2</v>
      </c>
      <c r="L46" s="156">
        <v>5.0925925925925921E-4</v>
      </c>
      <c r="M46" s="156">
        <v>1.3078703703703703E-2</v>
      </c>
      <c r="N46" s="159"/>
    </row>
    <row r="47" spans="2:14" ht="17" x14ac:dyDescent="0.2">
      <c r="B47" s="154">
        <v>46</v>
      </c>
      <c r="C47" s="2" t="s">
        <v>803</v>
      </c>
      <c r="D47" s="2" t="s">
        <v>804</v>
      </c>
      <c r="E47" s="154">
        <v>2000</v>
      </c>
      <c r="F47" s="154" t="s">
        <v>799</v>
      </c>
      <c r="G47" s="154">
        <v>41</v>
      </c>
      <c r="H47" s="155">
        <v>4.0451388888888891E-2</v>
      </c>
      <c r="I47" s="156">
        <v>6.6898148148148142E-3</v>
      </c>
      <c r="J47" s="156">
        <v>7.175925925925927E-4</v>
      </c>
      <c r="K47" s="156">
        <v>1.9108796296296294E-2</v>
      </c>
      <c r="L47" s="156">
        <v>5.7870370370370378E-4</v>
      </c>
      <c r="M47" s="156">
        <v>1.3344907407407408E-2</v>
      </c>
    </row>
    <row r="48" spans="2:14" ht="17" x14ac:dyDescent="0.2">
      <c r="B48" s="154">
        <v>47</v>
      </c>
      <c r="C48" s="2" t="s">
        <v>758</v>
      </c>
      <c r="D48" s="2" t="s">
        <v>759</v>
      </c>
      <c r="E48" s="154">
        <v>1994</v>
      </c>
      <c r="F48" s="169" t="s">
        <v>749</v>
      </c>
      <c r="G48" s="154">
        <v>59</v>
      </c>
      <c r="H48" s="155">
        <v>4.0532407407407406E-2</v>
      </c>
      <c r="I48" s="156">
        <v>6.6782407407407415E-3</v>
      </c>
      <c r="J48" s="156">
        <v>6.8287037037037025E-4</v>
      </c>
      <c r="K48" s="156">
        <v>2.0439814814814817E-2</v>
      </c>
      <c r="L48" s="156">
        <v>5.2083333333333333E-4</v>
      </c>
      <c r="M48" s="156">
        <v>1.2210648148148146E-2</v>
      </c>
      <c r="N48" s="159"/>
    </row>
    <row r="49" spans="2:14" ht="17" x14ac:dyDescent="0.2">
      <c r="B49" s="154">
        <v>48</v>
      </c>
      <c r="C49" s="2" t="s">
        <v>208</v>
      </c>
      <c r="D49" s="2" t="s">
        <v>344</v>
      </c>
      <c r="E49" s="154">
        <v>1991</v>
      </c>
      <c r="F49" s="169" t="s">
        <v>749</v>
      </c>
      <c r="G49" s="154">
        <v>29</v>
      </c>
      <c r="H49" s="155">
        <v>4.0567129629629627E-2</v>
      </c>
      <c r="I49" s="156">
        <v>6.6319444444444446E-3</v>
      </c>
      <c r="J49" s="156">
        <v>7.7546296296296304E-4</v>
      </c>
      <c r="K49" s="156">
        <v>1.9467592592592595E-2</v>
      </c>
      <c r="L49" s="156">
        <v>6.134259259259259E-4</v>
      </c>
      <c r="M49" s="156">
        <v>1.3090277777777779E-2</v>
      </c>
      <c r="N49" s="159"/>
    </row>
    <row r="50" spans="2:14" ht="17" x14ac:dyDescent="0.2">
      <c r="B50" s="154">
        <v>49</v>
      </c>
      <c r="C50" s="2" t="s">
        <v>740</v>
      </c>
      <c r="D50" s="2" t="s">
        <v>741</v>
      </c>
      <c r="E50" s="154">
        <v>2001</v>
      </c>
      <c r="F50" s="154" t="s">
        <v>734</v>
      </c>
      <c r="G50" s="154">
        <v>65</v>
      </c>
      <c r="H50" s="155">
        <v>4.0682870370370376E-2</v>
      </c>
      <c r="I50" s="156">
        <v>6.782407407407408E-3</v>
      </c>
      <c r="J50" s="156">
        <v>7.6388888888888893E-4</v>
      </c>
      <c r="K50" s="156">
        <v>1.9641203703703706E-2</v>
      </c>
      <c r="L50" s="156">
        <v>5.6712962962962956E-4</v>
      </c>
      <c r="M50" s="156">
        <v>1.292824074074074E-2</v>
      </c>
    </row>
    <row r="51" spans="2:14" ht="17" x14ac:dyDescent="0.2">
      <c r="B51" s="154">
        <v>50</v>
      </c>
      <c r="C51" s="2" t="s">
        <v>760</v>
      </c>
      <c r="D51" s="2" t="s">
        <v>761</v>
      </c>
      <c r="E51" s="154">
        <v>2000</v>
      </c>
      <c r="F51" s="169" t="s">
        <v>749</v>
      </c>
      <c r="G51" s="154">
        <v>53</v>
      </c>
      <c r="H51" s="155">
        <v>4.0706018518518523E-2</v>
      </c>
      <c r="I51" s="156">
        <v>7.037037037037037E-3</v>
      </c>
      <c r="J51" s="156">
        <v>8.1018518518518516E-4</v>
      </c>
      <c r="K51" s="156">
        <v>1.9953703703703706E-2</v>
      </c>
      <c r="L51" s="156">
        <v>6.018518518518519E-4</v>
      </c>
      <c r="M51" s="156">
        <v>1.2314814814814815E-2</v>
      </c>
      <c r="N51" s="159"/>
    </row>
    <row r="52" spans="2:14" ht="17" x14ac:dyDescent="0.2">
      <c r="B52" s="154">
        <v>51</v>
      </c>
      <c r="C52" s="2" t="s">
        <v>762</v>
      </c>
      <c r="D52" s="2" t="s">
        <v>763</v>
      </c>
      <c r="E52" s="154">
        <v>2000</v>
      </c>
      <c r="F52" s="169" t="s">
        <v>749</v>
      </c>
      <c r="G52" s="154">
        <v>60</v>
      </c>
      <c r="H52" s="155">
        <v>4.0729166666666664E-2</v>
      </c>
      <c r="I52" s="156">
        <v>6.8634259259259256E-3</v>
      </c>
      <c r="J52" s="156">
        <v>7.8703703703703705E-4</v>
      </c>
      <c r="K52" s="156">
        <v>1.96875E-2</v>
      </c>
      <c r="L52" s="156">
        <v>5.5555555555555556E-4</v>
      </c>
      <c r="M52" s="156">
        <v>1.283564814814815E-2</v>
      </c>
      <c r="N52" s="159"/>
    </row>
    <row r="53" spans="2:14" ht="17" x14ac:dyDescent="0.2">
      <c r="B53" s="154">
        <v>52</v>
      </c>
      <c r="C53" s="2" t="s">
        <v>792</v>
      </c>
      <c r="D53" s="2" t="s">
        <v>793</v>
      </c>
      <c r="E53" s="154">
        <v>2002</v>
      </c>
      <c r="F53" s="154" t="s">
        <v>788</v>
      </c>
      <c r="G53" s="154">
        <v>46</v>
      </c>
      <c r="H53" s="155">
        <v>4.0729166666666664E-2</v>
      </c>
      <c r="I53" s="156">
        <v>6.4351851851851861E-3</v>
      </c>
      <c r="J53" s="156">
        <v>7.5231481481481471E-4</v>
      </c>
      <c r="K53" s="156">
        <v>2.0011574074074074E-2</v>
      </c>
      <c r="L53" s="156">
        <v>5.5555555555555556E-4</v>
      </c>
      <c r="M53" s="156">
        <v>1.298611111111111E-2</v>
      </c>
    </row>
    <row r="54" spans="2:14" ht="17" x14ac:dyDescent="0.2">
      <c r="B54" s="154">
        <v>53</v>
      </c>
      <c r="C54" s="2" t="s">
        <v>112</v>
      </c>
      <c r="D54" s="2" t="s">
        <v>93</v>
      </c>
      <c r="E54" s="154">
        <v>2000</v>
      </c>
      <c r="F54" s="169" t="s">
        <v>749</v>
      </c>
      <c r="G54" s="154">
        <v>51</v>
      </c>
      <c r="H54" s="155">
        <v>4.1076388888888891E-2</v>
      </c>
      <c r="I54" s="156">
        <v>7.013888888888889E-3</v>
      </c>
      <c r="J54" s="156">
        <v>7.8703703703703705E-4</v>
      </c>
      <c r="K54" s="156">
        <v>1.996527777777778E-2</v>
      </c>
      <c r="L54" s="156">
        <v>5.5555555555555556E-4</v>
      </c>
      <c r="M54" s="156">
        <v>1.275462962962963E-2</v>
      </c>
      <c r="N54" s="159">
        <v>199.73</v>
      </c>
    </row>
    <row r="55" spans="2:14" ht="17" x14ac:dyDescent="0.2">
      <c r="B55" s="154">
        <v>54</v>
      </c>
      <c r="C55" s="2" t="s">
        <v>747</v>
      </c>
      <c r="D55" s="2" t="s">
        <v>748</v>
      </c>
      <c r="E55" s="154">
        <v>1998</v>
      </c>
      <c r="F55" s="154" t="s">
        <v>746</v>
      </c>
      <c r="G55" s="154">
        <v>24</v>
      </c>
      <c r="H55" s="155">
        <v>4.1087962962962958E-2</v>
      </c>
      <c r="I55" s="156">
        <v>6.5509259259259262E-3</v>
      </c>
      <c r="J55" s="156">
        <v>7.175925925925927E-4</v>
      </c>
      <c r="K55" s="156">
        <v>2.1736111111111112E-2</v>
      </c>
      <c r="L55" s="156">
        <v>5.4398148148148144E-4</v>
      </c>
      <c r="M55" s="156">
        <v>1.1550925925925925E-2</v>
      </c>
    </row>
    <row r="56" spans="2:14" ht="17" x14ac:dyDescent="0.2">
      <c r="B56" s="154">
        <v>55</v>
      </c>
      <c r="C56" s="2" t="s">
        <v>764</v>
      </c>
      <c r="D56" s="2" t="s">
        <v>765</v>
      </c>
      <c r="E56" s="154">
        <v>2000</v>
      </c>
      <c r="F56" s="169" t="s">
        <v>749</v>
      </c>
      <c r="G56" s="154">
        <v>54</v>
      </c>
      <c r="H56" s="155">
        <v>4.144675925925926E-2</v>
      </c>
      <c r="I56" s="156">
        <v>7.013888888888889E-3</v>
      </c>
      <c r="J56" s="156">
        <v>8.3333333333333339E-4</v>
      </c>
      <c r="K56" s="156">
        <v>1.9930555555555556E-2</v>
      </c>
      <c r="L56" s="156">
        <v>6.018518518518519E-4</v>
      </c>
      <c r="M56" s="158">
        <v>1.306712962962963E-2</v>
      </c>
      <c r="N56" s="159"/>
    </row>
    <row r="57" spans="2:14" ht="17" x14ac:dyDescent="0.2">
      <c r="B57" s="154">
        <v>56</v>
      </c>
      <c r="C57" s="2" t="s">
        <v>677</v>
      </c>
      <c r="D57" s="2" t="s">
        <v>766</v>
      </c>
      <c r="E57" s="154">
        <v>1999</v>
      </c>
      <c r="F57" s="169" t="s">
        <v>749</v>
      </c>
      <c r="G57" s="154">
        <v>69</v>
      </c>
      <c r="H57" s="155">
        <v>4.2106481481481488E-2</v>
      </c>
      <c r="I57" s="156">
        <v>6.9444444444444441E-3</v>
      </c>
      <c r="J57" s="156">
        <v>8.449074074074075E-4</v>
      </c>
      <c r="K57" s="156">
        <v>2.0011574074074074E-2</v>
      </c>
      <c r="L57" s="156">
        <v>6.2500000000000001E-4</v>
      </c>
      <c r="M57" s="158">
        <v>1.3680555555555555E-2</v>
      </c>
      <c r="N57" s="159"/>
    </row>
    <row r="58" spans="2:14" ht="17" x14ac:dyDescent="0.2">
      <c r="B58" s="154">
        <v>57</v>
      </c>
      <c r="C58" s="2" t="s">
        <v>767</v>
      </c>
      <c r="D58" s="2" t="s">
        <v>768</v>
      </c>
      <c r="E58" s="154">
        <v>2000</v>
      </c>
      <c r="F58" s="169" t="s">
        <v>749</v>
      </c>
      <c r="G58" s="154">
        <v>66</v>
      </c>
      <c r="H58" s="155">
        <v>4.2245370370370371E-2</v>
      </c>
      <c r="I58" s="156">
        <v>7.037037037037037E-3</v>
      </c>
      <c r="J58" s="156">
        <v>7.6388888888888893E-4</v>
      </c>
      <c r="K58" s="156">
        <v>0.02</v>
      </c>
      <c r="L58" s="156">
        <v>6.8287037037037025E-4</v>
      </c>
      <c r="M58" s="158">
        <v>1.3761574074074074E-2</v>
      </c>
      <c r="N58" s="159"/>
    </row>
    <row r="59" spans="2:14" ht="17" x14ac:dyDescent="0.2">
      <c r="B59" s="154">
        <v>58</v>
      </c>
      <c r="C59" s="2" t="s">
        <v>351</v>
      </c>
      <c r="D59" s="2" t="s">
        <v>352</v>
      </c>
      <c r="E59" s="154">
        <v>1992</v>
      </c>
      <c r="F59" s="169" t="s">
        <v>749</v>
      </c>
      <c r="G59" s="154">
        <v>61</v>
      </c>
      <c r="H59" s="155">
        <v>4.2337962962962966E-2</v>
      </c>
      <c r="I59" s="156">
        <v>7.5115740740740742E-3</v>
      </c>
      <c r="J59" s="156">
        <v>8.9120370370370362E-4</v>
      </c>
      <c r="K59" s="156">
        <v>2.0902777777777781E-2</v>
      </c>
      <c r="L59" s="156">
        <v>5.9027777777777778E-4</v>
      </c>
      <c r="M59" s="158">
        <v>1.2465277777777777E-2</v>
      </c>
      <c r="N59" s="159"/>
    </row>
    <row r="60" spans="2:14" ht="17" x14ac:dyDescent="0.2">
      <c r="B60" s="154">
        <v>59</v>
      </c>
      <c r="C60" s="2" t="s">
        <v>780</v>
      </c>
      <c r="D60" s="2" t="s">
        <v>781</v>
      </c>
      <c r="E60" s="154">
        <v>1993</v>
      </c>
      <c r="F60" s="154" t="s">
        <v>782</v>
      </c>
      <c r="G60" s="154">
        <v>58</v>
      </c>
      <c r="H60" s="155">
        <v>4.3020833333333335E-2</v>
      </c>
      <c r="I60" s="156">
        <v>7.5000000000000006E-3</v>
      </c>
      <c r="J60" s="156">
        <v>9.1435185185185185E-4</v>
      </c>
      <c r="K60" s="156">
        <v>2.1678240740740738E-2</v>
      </c>
      <c r="L60" s="156">
        <v>5.4398148148148144E-4</v>
      </c>
      <c r="M60" s="156">
        <v>1.2395833333333335E-2</v>
      </c>
    </row>
    <row r="61" spans="2:14" ht="17" x14ac:dyDescent="0.2">
      <c r="B61" s="154">
        <v>60</v>
      </c>
      <c r="C61" s="2" t="s">
        <v>125</v>
      </c>
      <c r="D61" s="2" t="s">
        <v>769</v>
      </c>
      <c r="E61" s="154">
        <v>1999</v>
      </c>
      <c r="F61" s="169" t="s">
        <v>749</v>
      </c>
      <c r="G61" s="154">
        <v>49</v>
      </c>
      <c r="H61" s="155">
        <v>4.3958333333333328E-2</v>
      </c>
      <c r="I61" s="156">
        <v>7.6851851851851847E-3</v>
      </c>
      <c r="J61" s="156">
        <v>8.2175925925925917E-4</v>
      </c>
      <c r="K61" s="156">
        <v>2.1423611111111112E-2</v>
      </c>
      <c r="L61" s="156">
        <v>6.7129629629629625E-4</v>
      </c>
      <c r="M61" s="158">
        <v>1.3344907407407408E-2</v>
      </c>
      <c r="N61" s="159"/>
    </row>
    <row r="62" spans="2:14" ht="17" x14ac:dyDescent="0.2">
      <c r="B62" s="154" t="s">
        <v>358</v>
      </c>
      <c r="C62" s="2" t="s">
        <v>770</v>
      </c>
      <c r="D62" s="2" t="s">
        <v>771</v>
      </c>
      <c r="E62" s="154">
        <v>2000</v>
      </c>
      <c r="F62" s="169" t="s">
        <v>749</v>
      </c>
      <c r="G62" s="154">
        <v>71</v>
      </c>
      <c r="H62" s="157" t="s">
        <v>358</v>
      </c>
      <c r="I62" s="156">
        <v>0</v>
      </c>
      <c r="J62" s="156">
        <v>0</v>
      </c>
      <c r="K62" s="156">
        <v>0</v>
      </c>
      <c r="L62" s="156">
        <v>0</v>
      </c>
      <c r="M62" s="156">
        <v>0</v>
      </c>
      <c r="N62" s="159"/>
    </row>
    <row r="63" spans="2:14" ht="17" x14ac:dyDescent="0.2">
      <c r="B63" s="154" t="s">
        <v>358</v>
      </c>
      <c r="C63" s="2" t="s">
        <v>794</v>
      </c>
      <c r="D63" s="2" t="s">
        <v>795</v>
      </c>
      <c r="E63" s="154">
        <v>1999</v>
      </c>
      <c r="F63" s="154" t="s">
        <v>788</v>
      </c>
      <c r="G63" s="154">
        <v>2</v>
      </c>
      <c r="H63" s="157" t="s">
        <v>358</v>
      </c>
      <c r="I63" s="156">
        <v>0</v>
      </c>
      <c r="J63" s="156">
        <v>0</v>
      </c>
      <c r="K63" s="156">
        <v>0</v>
      </c>
      <c r="L63" s="156">
        <v>0</v>
      </c>
      <c r="M63" s="156">
        <v>0</v>
      </c>
    </row>
    <row r="64" spans="2:14" ht="17" x14ac:dyDescent="0.2">
      <c r="B64" s="154" t="s">
        <v>358</v>
      </c>
      <c r="C64" s="2" t="s">
        <v>818</v>
      </c>
      <c r="D64" s="2" t="s">
        <v>819</v>
      </c>
      <c r="E64" s="154">
        <v>1996</v>
      </c>
      <c r="F64" s="154" t="s">
        <v>808</v>
      </c>
      <c r="G64" s="154">
        <v>57</v>
      </c>
      <c r="H64" s="157" t="s">
        <v>358</v>
      </c>
      <c r="I64" s="156">
        <v>0</v>
      </c>
      <c r="J64" s="156">
        <v>0</v>
      </c>
      <c r="K64" s="156">
        <v>0</v>
      </c>
      <c r="L64" s="156">
        <v>0</v>
      </c>
      <c r="M64" s="156">
        <v>0</v>
      </c>
    </row>
    <row r="65" spans="2:15" ht="17" x14ac:dyDescent="0.2">
      <c r="B65" s="154" t="s">
        <v>243</v>
      </c>
      <c r="C65" s="2" t="s">
        <v>742</v>
      </c>
      <c r="D65" s="2" t="s">
        <v>743</v>
      </c>
      <c r="E65" s="154">
        <v>1997</v>
      </c>
      <c r="F65" s="154" t="s">
        <v>734</v>
      </c>
      <c r="G65" s="154">
        <v>3</v>
      </c>
      <c r="H65" s="157" t="s">
        <v>243</v>
      </c>
      <c r="I65" s="156">
        <v>0</v>
      </c>
      <c r="J65" s="156">
        <v>0</v>
      </c>
      <c r="K65" s="156">
        <v>0</v>
      </c>
      <c r="L65" s="156">
        <v>0</v>
      </c>
      <c r="M65" s="156">
        <v>0</v>
      </c>
    </row>
    <row r="66" spans="2:15" ht="17" x14ac:dyDescent="0.2">
      <c r="B66" s="154" t="s">
        <v>245</v>
      </c>
      <c r="C66" s="2" t="s">
        <v>120</v>
      </c>
      <c r="D66" s="2" t="s">
        <v>303</v>
      </c>
      <c r="E66" s="154">
        <v>1999</v>
      </c>
      <c r="F66" s="169" t="s">
        <v>749</v>
      </c>
      <c r="G66" s="154">
        <v>33</v>
      </c>
      <c r="H66" s="157" t="s">
        <v>245</v>
      </c>
      <c r="I66" s="156">
        <v>0</v>
      </c>
      <c r="J66" s="156">
        <v>0</v>
      </c>
      <c r="K66" s="156">
        <v>0</v>
      </c>
      <c r="L66" s="156">
        <v>0</v>
      </c>
      <c r="M66" s="156">
        <v>0</v>
      </c>
    </row>
    <row r="67" spans="2:15" ht="17" x14ac:dyDescent="0.2">
      <c r="B67" s="154" t="s">
        <v>245</v>
      </c>
      <c r="C67" s="2" t="s">
        <v>796</v>
      </c>
      <c r="D67" s="2" t="s">
        <v>797</v>
      </c>
      <c r="E67" s="154">
        <v>1986</v>
      </c>
      <c r="F67" s="154" t="s">
        <v>788</v>
      </c>
      <c r="G67" s="154">
        <v>16</v>
      </c>
      <c r="H67" s="157" t="s">
        <v>245</v>
      </c>
      <c r="I67" s="156">
        <v>0</v>
      </c>
      <c r="J67" s="156">
        <v>0</v>
      </c>
      <c r="K67" s="156">
        <v>0</v>
      </c>
      <c r="L67" s="156">
        <v>0</v>
      </c>
      <c r="M67" s="156">
        <v>0</v>
      </c>
    </row>
    <row r="68" spans="2:15" ht="17" x14ac:dyDescent="0.2">
      <c r="B68" s="154" t="s">
        <v>772</v>
      </c>
      <c r="C68" s="2" t="s">
        <v>773</v>
      </c>
      <c r="D68" s="2" t="s">
        <v>774</v>
      </c>
      <c r="E68" s="154">
        <v>2001</v>
      </c>
      <c r="F68" s="169" t="s">
        <v>749</v>
      </c>
      <c r="G68" s="154">
        <v>67</v>
      </c>
      <c r="H68" s="157" t="s">
        <v>772</v>
      </c>
      <c r="I68" s="156">
        <v>0</v>
      </c>
      <c r="J68" s="156">
        <v>0</v>
      </c>
      <c r="K68" s="156">
        <v>0</v>
      </c>
      <c r="L68" s="156">
        <v>0</v>
      </c>
      <c r="M68" s="156">
        <v>0</v>
      </c>
    </row>
    <row r="71" spans="2:15" ht="17" x14ac:dyDescent="0.2">
      <c r="B71" s="154">
        <v>1</v>
      </c>
      <c r="C71" s="2" t="s">
        <v>848</v>
      </c>
      <c r="D71" s="2" t="s">
        <v>849</v>
      </c>
      <c r="E71" s="154">
        <v>1994</v>
      </c>
      <c r="F71" s="154" t="s">
        <v>785</v>
      </c>
      <c r="G71" s="154">
        <v>1</v>
      </c>
      <c r="H71" s="155">
        <v>4.2731481481481481E-2</v>
      </c>
      <c r="I71" s="156">
        <v>7.2222222222222228E-3</v>
      </c>
      <c r="J71" s="156">
        <v>8.1018518518518516E-4</v>
      </c>
      <c r="K71" s="156">
        <v>2.1446759259259259E-2</v>
      </c>
      <c r="L71" s="156">
        <v>5.7870370370370378E-4</v>
      </c>
      <c r="M71" s="156">
        <v>1.2673611111111109E-2</v>
      </c>
      <c r="N71" s="159"/>
      <c r="O71" t="s">
        <v>860</v>
      </c>
    </row>
    <row r="72" spans="2:15" ht="17" x14ac:dyDescent="0.2">
      <c r="B72" s="154">
        <v>2</v>
      </c>
      <c r="C72" s="2" t="s">
        <v>200</v>
      </c>
      <c r="D72" s="2" t="s">
        <v>820</v>
      </c>
      <c r="E72" s="154">
        <v>1998</v>
      </c>
      <c r="F72" s="154" t="s">
        <v>734</v>
      </c>
      <c r="G72" s="154">
        <v>2</v>
      </c>
      <c r="H72" s="155">
        <v>4.282407407407407E-2</v>
      </c>
      <c r="I72" s="156">
        <v>7.1296296296296307E-3</v>
      </c>
      <c r="J72" s="156">
        <v>7.8703703703703705E-4</v>
      </c>
      <c r="K72" s="156">
        <v>2.1550925925925928E-2</v>
      </c>
      <c r="L72" s="156">
        <v>5.7870370370370378E-4</v>
      </c>
      <c r="M72" s="156">
        <v>1.2766203703703703E-2</v>
      </c>
      <c r="O72" t="s">
        <v>861</v>
      </c>
    </row>
    <row r="73" spans="2:15" ht="17" x14ac:dyDescent="0.2">
      <c r="B73" s="154">
        <v>3</v>
      </c>
      <c r="C73" s="2" t="s">
        <v>175</v>
      </c>
      <c r="D73" s="2" t="s">
        <v>176</v>
      </c>
      <c r="E73" s="154">
        <v>1993</v>
      </c>
      <c r="F73" s="154" t="s">
        <v>847</v>
      </c>
      <c r="G73" s="154">
        <v>3</v>
      </c>
      <c r="H73" s="155">
        <v>4.2939814814814813E-2</v>
      </c>
      <c r="I73" s="156">
        <v>7.3495370370370372E-3</v>
      </c>
      <c r="J73" s="156">
        <v>8.449074074074075E-4</v>
      </c>
      <c r="K73" s="156">
        <v>2.1284722222222222E-2</v>
      </c>
      <c r="L73" s="156">
        <v>5.9027777777777778E-4</v>
      </c>
      <c r="M73" s="156">
        <v>1.2870370370370372E-2</v>
      </c>
      <c r="N73" s="159"/>
    </row>
    <row r="74" spans="2:15" ht="17" x14ac:dyDescent="0.2">
      <c r="B74" s="154">
        <v>4</v>
      </c>
      <c r="C74" s="2" t="s">
        <v>94</v>
      </c>
      <c r="D74" s="2" t="s">
        <v>93</v>
      </c>
      <c r="E74" s="154">
        <v>1993</v>
      </c>
      <c r="F74" s="169" t="s">
        <v>749</v>
      </c>
      <c r="G74" s="154">
        <v>4</v>
      </c>
      <c r="H74" s="155">
        <v>4.3009259259259254E-2</v>
      </c>
      <c r="I74" s="156">
        <v>7.2106481481481475E-3</v>
      </c>
      <c r="J74" s="156">
        <v>7.407407407407407E-4</v>
      </c>
      <c r="K74" s="156">
        <v>2.1516203703703704E-2</v>
      </c>
      <c r="L74" s="156">
        <v>5.3240740740740744E-4</v>
      </c>
      <c r="M74" s="156">
        <v>1.3020833333333334E-2</v>
      </c>
      <c r="N74" s="159">
        <v>1200</v>
      </c>
    </row>
    <row r="75" spans="2:15" ht="17" x14ac:dyDescent="0.2">
      <c r="B75" s="154">
        <v>5</v>
      </c>
      <c r="C75" s="2" t="s">
        <v>827</v>
      </c>
      <c r="D75" s="2" t="s">
        <v>828</v>
      </c>
      <c r="E75" s="154">
        <v>2001</v>
      </c>
      <c r="F75" s="169" t="s">
        <v>749</v>
      </c>
      <c r="G75" s="154">
        <v>23</v>
      </c>
      <c r="H75" s="155">
        <v>4.3101851851851856E-2</v>
      </c>
      <c r="I75" s="156">
        <v>7.4537037037037028E-3</v>
      </c>
      <c r="J75" s="156">
        <v>7.9861111111111105E-4</v>
      </c>
      <c r="K75" s="156">
        <v>2.1226851851851854E-2</v>
      </c>
      <c r="L75" s="156">
        <v>6.018518518518519E-4</v>
      </c>
      <c r="M75" s="156">
        <v>1.3032407407407407E-2</v>
      </c>
      <c r="N75" s="159"/>
    </row>
    <row r="76" spans="2:15" ht="17" x14ac:dyDescent="0.2">
      <c r="B76" s="154">
        <v>6</v>
      </c>
      <c r="C76" s="2" t="s">
        <v>182</v>
      </c>
      <c r="D76" s="2" t="s">
        <v>183</v>
      </c>
      <c r="E76" s="154">
        <v>1995</v>
      </c>
      <c r="F76" s="169" t="s">
        <v>749</v>
      </c>
      <c r="G76" s="154">
        <v>6</v>
      </c>
      <c r="H76" s="155">
        <v>4.3344907407407408E-2</v>
      </c>
      <c r="I76" s="156">
        <v>7.1874999999999994E-3</v>
      </c>
      <c r="J76" s="156">
        <v>8.7962962962962962E-4</v>
      </c>
      <c r="K76" s="156">
        <v>2.146990740740741E-2</v>
      </c>
      <c r="L76" s="156">
        <v>5.7870370370370378E-4</v>
      </c>
      <c r="M76" s="156">
        <v>1.3229166666666667E-2</v>
      </c>
      <c r="N76" s="159">
        <v>1026.75</v>
      </c>
    </row>
    <row r="77" spans="2:15" ht="17" x14ac:dyDescent="0.2">
      <c r="B77" s="154">
        <v>7</v>
      </c>
      <c r="C77" s="2" t="s">
        <v>80</v>
      </c>
      <c r="D77" s="2" t="s">
        <v>203</v>
      </c>
      <c r="E77" s="154">
        <v>2001</v>
      </c>
      <c r="F77" s="169" t="s">
        <v>749</v>
      </c>
      <c r="G77" s="154">
        <v>15</v>
      </c>
      <c r="H77" s="155">
        <v>4.3495370370370372E-2</v>
      </c>
      <c r="I77" s="156">
        <v>7.2453703703703708E-3</v>
      </c>
      <c r="J77" s="156">
        <v>8.2175925925925917E-4</v>
      </c>
      <c r="K77" s="156">
        <v>2.1412037037037035E-2</v>
      </c>
      <c r="L77" s="156">
        <v>6.134259259259259E-4</v>
      </c>
      <c r="M77" s="156">
        <v>1.3402777777777777E-2</v>
      </c>
      <c r="N77" s="159">
        <v>949.74</v>
      </c>
    </row>
    <row r="78" spans="2:15" ht="17" x14ac:dyDescent="0.2">
      <c r="B78" s="154">
        <v>8</v>
      </c>
      <c r="C78" s="2" t="s">
        <v>844</v>
      </c>
      <c r="D78" s="2" t="s">
        <v>845</v>
      </c>
      <c r="E78" s="154">
        <v>1999</v>
      </c>
      <c r="F78" s="154" t="s">
        <v>846</v>
      </c>
      <c r="G78" s="154">
        <v>22</v>
      </c>
      <c r="H78" s="155">
        <v>4.3807870370370372E-2</v>
      </c>
      <c r="I78" s="156">
        <v>7.1874999999999994E-3</v>
      </c>
      <c r="J78" s="156">
        <v>8.3333333333333339E-4</v>
      </c>
      <c r="K78" s="156">
        <v>2.148148148148148E-2</v>
      </c>
      <c r="L78" s="156">
        <v>5.9027777777777778E-4</v>
      </c>
      <c r="M78" s="156">
        <v>1.3715277777777778E-2</v>
      </c>
      <c r="N78" s="159"/>
    </row>
    <row r="79" spans="2:15" ht="17" x14ac:dyDescent="0.2">
      <c r="B79" s="154">
        <v>9</v>
      </c>
      <c r="C79" s="2" t="s">
        <v>73</v>
      </c>
      <c r="D79" s="2" t="s">
        <v>195</v>
      </c>
      <c r="E79" s="154">
        <v>2000</v>
      </c>
      <c r="F79" s="169" t="s">
        <v>749</v>
      </c>
      <c r="G79" s="154">
        <v>19</v>
      </c>
      <c r="H79" s="155">
        <v>4.3993055555555556E-2</v>
      </c>
      <c r="I79" s="156">
        <v>7.2453703703703708E-3</v>
      </c>
      <c r="J79" s="156">
        <v>8.449074074074075E-4</v>
      </c>
      <c r="K79" s="156">
        <v>2.146990740740741E-2</v>
      </c>
      <c r="L79" s="156">
        <v>6.2500000000000001E-4</v>
      </c>
      <c r="M79" s="156">
        <v>1.3807870370370371E-2</v>
      </c>
      <c r="N79" s="159">
        <v>878.51</v>
      </c>
    </row>
    <row r="80" spans="2:15" ht="17" x14ac:dyDescent="0.2">
      <c r="B80" s="154">
        <v>10</v>
      </c>
      <c r="C80" s="2" t="s">
        <v>821</v>
      </c>
      <c r="D80" s="2" t="s">
        <v>822</v>
      </c>
      <c r="E80" s="154">
        <v>1997</v>
      </c>
      <c r="F80" s="154" t="s">
        <v>746</v>
      </c>
      <c r="G80" s="154">
        <v>7</v>
      </c>
      <c r="H80" s="155">
        <v>4.4027777777777777E-2</v>
      </c>
      <c r="I80" s="156">
        <v>7.2569444444444443E-3</v>
      </c>
      <c r="J80" s="156">
        <v>8.1018518518518516E-4</v>
      </c>
      <c r="K80" s="156">
        <v>2.1493055555555557E-2</v>
      </c>
      <c r="L80" s="156">
        <v>6.2500000000000001E-4</v>
      </c>
      <c r="M80" s="156">
        <v>1.383101851851852E-2</v>
      </c>
    </row>
    <row r="81" spans="2:14" ht="17" x14ac:dyDescent="0.2">
      <c r="B81" s="154">
        <v>11</v>
      </c>
      <c r="C81" s="2" t="s">
        <v>188</v>
      </c>
      <c r="D81" s="2" t="s">
        <v>189</v>
      </c>
      <c r="E81" s="154">
        <v>1995</v>
      </c>
      <c r="F81" s="154" t="s">
        <v>749</v>
      </c>
      <c r="G81" s="154">
        <v>12</v>
      </c>
      <c r="H81" s="155">
        <v>4.4131944444444439E-2</v>
      </c>
      <c r="I81" s="156">
        <v>7.3379629629629628E-3</v>
      </c>
      <c r="J81" s="156">
        <v>8.6805555555555551E-4</v>
      </c>
      <c r="K81" s="156">
        <v>2.1273148148148149E-2</v>
      </c>
      <c r="L81" s="156">
        <v>6.7129629629629625E-4</v>
      </c>
      <c r="M81" s="156">
        <v>1.3981481481481482E-2</v>
      </c>
      <c r="N81" s="159"/>
    </row>
    <row r="82" spans="2:14" ht="17" x14ac:dyDescent="0.2">
      <c r="B82" s="154">
        <v>12</v>
      </c>
      <c r="C82" s="2" t="s">
        <v>506</v>
      </c>
      <c r="D82" s="2" t="s">
        <v>246</v>
      </c>
      <c r="E82" s="154">
        <v>1987</v>
      </c>
      <c r="F82" s="154" t="s">
        <v>808</v>
      </c>
      <c r="G82" s="154">
        <v>20</v>
      </c>
      <c r="H82" s="155">
        <v>4.4259259259259255E-2</v>
      </c>
      <c r="I82" s="156">
        <v>7.2453703703703708E-3</v>
      </c>
      <c r="J82" s="156">
        <v>8.564814814814815E-4</v>
      </c>
      <c r="K82" s="156">
        <v>2.2129629629629628E-2</v>
      </c>
      <c r="L82" s="156">
        <v>6.4814814814814813E-4</v>
      </c>
      <c r="M82" s="156">
        <v>1.3402777777777777E-2</v>
      </c>
    </row>
    <row r="83" spans="2:14" ht="17" x14ac:dyDescent="0.2">
      <c r="B83" s="154">
        <v>13</v>
      </c>
      <c r="C83" s="2" t="s">
        <v>82</v>
      </c>
      <c r="D83" s="2" t="s">
        <v>244</v>
      </c>
      <c r="E83" s="154">
        <v>1998</v>
      </c>
      <c r="F83" s="169" t="s">
        <v>749</v>
      </c>
      <c r="G83" s="154">
        <v>25</v>
      </c>
      <c r="H83" s="155">
        <v>4.4293981481481483E-2</v>
      </c>
      <c r="I83" s="156">
        <v>7.2337962962962963E-3</v>
      </c>
      <c r="J83" s="156">
        <v>8.6805555555555551E-4</v>
      </c>
      <c r="K83" s="156">
        <v>2.1446759259259259E-2</v>
      </c>
      <c r="L83" s="156">
        <v>6.5972222222222213E-4</v>
      </c>
      <c r="M83" s="156">
        <v>1.4085648148148151E-2</v>
      </c>
      <c r="N83" s="159">
        <v>751.68</v>
      </c>
    </row>
    <row r="84" spans="2:14" ht="17" x14ac:dyDescent="0.2">
      <c r="B84" s="154">
        <v>14</v>
      </c>
      <c r="C84" s="2" t="s">
        <v>854</v>
      </c>
      <c r="D84" s="2" t="s">
        <v>855</v>
      </c>
      <c r="E84" s="154">
        <v>1998</v>
      </c>
      <c r="F84" s="154" t="s">
        <v>799</v>
      </c>
      <c r="G84" s="154">
        <v>33</v>
      </c>
      <c r="H84" s="155">
        <v>4.4467592592592593E-2</v>
      </c>
      <c r="I84" s="156">
        <v>7.3958333333333341E-3</v>
      </c>
      <c r="J84" s="156">
        <v>9.1435185185185185E-4</v>
      </c>
      <c r="K84" s="156">
        <v>2.2141203703703705E-2</v>
      </c>
      <c r="L84" s="156">
        <v>6.9444444444444447E-4</v>
      </c>
      <c r="M84" s="156">
        <v>1.3310185185185187E-2</v>
      </c>
    </row>
    <row r="85" spans="2:14" ht="17" x14ac:dyDescent="0.2">
      <c r="B85" s="154">
        <v>15</v>
      </c>
      <c r="C85" s="2" t="s">
        <v>850</v>
      </c>
      <c r="D85" s="2" t="s">
        <v>851</v>
      </c>
      <c r="E85" s="154">
        <v>2001</v>
      </c>
      <c r="F85" s="154" t="s">
        <v>788</v>
      </c>
      <c r="G85" s="154">
        <v>18</v>
      </c>
      <c r="H85" s="155">
        <v>4.4502314814814814E-2</v>
      </c>
      <c r="I85" s="156">
        <v>7.2337962962962963E-3</v>
      </c>
      <c r="J85" s="156">
        <v>7.9861111111111105E-4</v>
      </c>
      <c r="K85" s="156">
        <v>2.1539351851851851E-2</v>
      </c>
      <c r="L85" s="156">
        <v>6.3657407407407402E-4</v>
      </c>
      <c r="M85" s="156">
        <v>1.4305555555555557E-2</v>
      </c>
      <c r="N85" s="159"/>
    </row>
    <row r="86" spans="2:14" ht="17" x14ac:dyDescent="0.2">
      <c r="B86" s="154">
        <v>16</v>
      </c>
      <c r="C86" s="2" t="s">
        <v>166</v>
      </c>
      <c r="D86" s="2" t="s">
        <v>829</v>
      </c>
      <c r="E86" s="154">
        <v>2000</v>
      </c>
      <c r="F86" s="169" t="s">
        <v>749</v>
      </c>
      <c r="G86" s="154">
        <v>27</v>
      </c>
      <c r="H86" s="155">
        <v>4.4560185185185182E-2</v>
      </c>
      <c r="I86" s="156">
        <v>7.2453703703703708E-3</v>
      </c>
      <c r="J86" s="156">
        <v>8.7962962962962962E-4</v>
      </c>
      <c r="K86" s="156">
        <v>2.1354166666666664E-2</v>
      </c>
      <c r="L86" s="156">
        <v>5.9027777777777778E-4</v>
      </c>
      <c r="M86" s="156">
        <v>1.4479166666666668E-2</v>
      </c>
      <c r="N86" s="159"/>
    </row>
    <row r="87" spans="2:14" ht="17" x14ac:dyDescent="0.2">
      <c r="B87" s="154">
        <v>17</v>
      </c>
      <c r="C87" s="2" t="s">
        <v>214</v>
      </c>
      <c r="D87" s="2" t="s">
        <v>830</v>
      </c>
      <c r="E87" s="154">
        <v>2000</v>
      </c>
      <c r="F87" s="169" t="s">
        <v>749</v>
      </c>
      <c r="G87" s="154">
        <v>24</v>
      </c>
      <c r="H87" s="155">
        <v>4.4606481481481476E-2</v>
      </c>
      <c r="I87" s="156">
        <v>7.1874999999999994E-3</v>
      </c>
      <c r="J87" s="156">
        <v>8.7962962962962962E-4</v>
      </c>
      <c r="K87" s="156">
        <v>2.148148148148148E-2</v>
      </c>
      <c r="L87" s="156">
        <v>6.2500000000000001E-4</v>
      </c>
      <c r="M87" s="156">
        <v>1.4432870370370372E-2</v>
      </c>
      <c r="N87" s="159"/>
    </row>
    <row r="88" spans="2:14" ht="17" x14ac:dyDescent="0.2">
      <c r="B88" s="154">
        <v>18</v>
      </c>
      <c r="C88" s="2" t="s">
        <v>92</v>
      </c>
      <c r="D88" s="2" t="s">
        <v>217</v>
      </c>
      <c r="E88" s="154">
        <v>1997</v>
      </c>
      <c r="F88" s="169" t="s">
        <v>749</v>
      </c>
      <c r="G88" s="154">
        <v>14</v>
      </c>
      <c r="H88" s="155">
        <v>4.4699074074074079E-2</v>
      </c>
      <c r="I88" s="156">
        <v>7.2800925925925915E-3</v>
      </c>
      <c r="J88" s="156">
        <v>8.7962962962962962E-4</v>
      </c>
      <c r="K88" s="156">
        <v>2.1400462962962965E-2</v>
      </c>
      <c r="L88" s="156">
        <v>6.3657407407407402E-4</v>
      </c>
      <c r="M88" s="156">
        <v>1.4502314814814815E-2</v>
      </c>
      <c r="N88" s="159">
        <v>594.91999999999996</v>
      </c>
    </row>
    <row r="89" spans="2:14" ht="17" x14ac:dyDescent="0.2">
      <c r="B89" s="154">
        <v>19</v>
      </c>
      <c r="C89" s="2" t="s">
        <v>223</v>
      </c>
      <c r="D89" s="2" t="s">
        <v>224</v>
      </c>
      <c r="E89" s="154">
        <v>2002</v>
      </c>
      <c r="F89" s="169" t="s">
        <v>749</v>
      </c>
      <c r="G89" s="154">
        <v>38</v>
      </c>
      <c r="H89" s="155">
        <v>4.5115740740740741E-2</v>
      </c>
      <c r="I89" s="156">
        <v>7.1759259259259259E-3</v>
      </c>
      <c r="J89" s="156">
        <v>7.7546296296296304E-4</v>
      </c>
      <c r="K89" s="156">
        <v>2.1539351851851851E-2</v>
      </c>
      <c r="L89" s="156">
        <v>6.3657407407407402E-4</v>
      </c>
      <c r="M89" s="156">
        <v>1.4976851851851852E-2</v>
      </c>
      <c r="N89" s="159"/>
    </row>
    <row r="90" spans="2:14" ht="17" x14ac:dyDescent="0.2">
      <c r="B90" s="154">
        <v>20</v>
      </c>
      <c r="C90" s="2" t="s">
        <v>218</v>
      </c>
      <c r="D90" s="2" t="s">
        <v>219</v>
      </c>
      <c r="E90" s="154">
        <v>2002</v>
      </c>
      <c r="F90" s="169" t="s">
        <v>749</v>
      </c>
      <c r="G90" s="154">
        <v>42</v>
      </c>
      <c r="H90" s="155">
        <v>4.5567129629629631E-2</v>
      </c>
      <c r="I90" s="156">
        <v>7.3842592592592597E-3</v>
      </c>
      <c r="J90" s="156">
        <v>8.2175925925925917E-4</v>
      </c>
      <c r="K90" s="156">
        <v>2.148148148148148E-2</v>
      </c>
      <c r="L90" s="156">
        <v>6.3657407407407402E-4</v>
      </c>
      <c r="M90" s="156">
        <v>1.5243055555555557E-2</v>
      </c>
      <c r="N90" s="159"/>
    </row>
    <row r="91" spans="2:14" ht="17" x14ac:dyDescent="0.2">
      <c r="B91" s="154">
        <v>21</v>
      </c>
      <c r="C91" s="2" t="s">
        <v>823</v>
      </c>
      <c r="D91" s="2" t="s">
        <v>824</v>
      </c>
      <c r="E91" s="154">
        <v>1998</v>
      </c>
      <c r="F91" s="154" t="s">
        <v>746</v>
      </c>
      <c r="G91" s="154">
        <v>46</v>
      </c>
      <c r="H91" s="155">
        <v>4.5578703703703705E-2</v>
      </c>
      <c r="I91" s="156">
        <v>7.4189814814814813E-3</v>
      </c>
      <c r="J91" s="156">
        <v>7.7546296296296304E-4</v>
      </c>
      <c r="K91" s="156">
        <v>2.269675925925926E-2</v>
      </c>
      <c r="L91" s="156">
        <v>6.5972222222222213E-4</v>
      </c>
      <c r="M91" s="156">
        <v>1.4039351851851851E-2</v>
      </c>
    </row>
    <row r="92" spans="2:14" ht="17" x14ac:dyDescent="0.2">
      <c r="B92" s="154">
        <v>22</v>
      </c>
      <c r="C92" s="2" t="s">
        <v>852</v>
      </c>
      <c r="D92" s="2" t="s">
        <v>853</v>
      </c>
      <c r="E92" s="154">
        <v>2000</v>
      </c>
      <c r="F92" s="154" t="s">
        <v>788</v>
      </c>
      <c r="G92" s="154">
        <v>43</v>
      </c>
      <c r="H92" s="155">
        <v>4.5752314814814815E-2</v>
      </c>
      <c r="I92" s="156">
        <v>7.3263888888888892E-3</v>
      </c>
      <c r="J92" s="156">
        <v>7.9861111111111105E-4</v>
      </c>
      <c r="K92" s="156">
        <v>2.3009259259259257E-2</v>
      </c>
      <c r="L92" s="156">
        <v>6.2500000000000001E-4</v>
      </c>
      <c r="M92" s="156">
        <v>1.3981481481481482E-2</v>
      </c>
    </row>
    <row r="93" spans="2:14" ht="17" x14ac:dyDescent="0.2">
      <c r="B93" s="154">
        <v>23</v>
      </c>
      <c r="C93" s="2" t="s">
        <v>825</v>
      </c>
      <c r="D93" s="2" t="s">
        <v>826</v>
      </c>
      <c r="E93" s="154">
        <v>1993</v>
      </c>
      <c r="F93" s="154" t="s">
        <v>746</v>
      </c>
      <c r="G93" s="154">
        <v>29</v>
      </c>
      <c r="H93" s="155">
        <v>4.5995370370370374E-2</v>
      </c>
      <c r="I93" s="156">
        <v>8.3680555555555557E-3</v>
      </c>
      <c r="J93" s="156">
        <v>1.0648148148148147E-3</v>
      </c>
      <c r="K93" s="156">
        <v>2.2488425925925926E-2</v>
      </c>
      <c r="L93" s="156">
        <v>8.3333333333333339E-4</v>
      </c>
      <c r="M93" s="156">
        <v>1.3252314814814814E-2</v>
      </c>
    </row>
    <row r="94" spans="2:14" ht="17" x14ac:dyDescent="0.2">
      <c r="B94" s="154">
        <v>24</v>
      </c>
      <c r="C94" s="2" t="s">
        <v>78</v>
      </c>
      <c r="D94" s="2" t="s">
        <v>77</v>
      </c>
      <c r="E94" s="154">
        <v>2001</v>
      </c>
      <c r="F94" s="169" t="s">
        <v>749</v>
      </c>
      <c r="G94" s="154">
        <v>30</v>
      </c>
      <c r="H94" s="155">
        <v>4.6377314814814809E-2</v>
      </c>
      <c r="I94" s="156">
        <v>7.3611111111111108E-3</v>
      </c>
      <c r="J94" s="156">
        <v>7.8703703703703705E-4</v>
      </c>
      <c r="K94" s="156">
        <v>2.298611111111111E-2</v>
      </c>
      <c r="L94" s="156">
        <v>7.291666666666667E-4</v>
      </c>
      <c r="M94" s="156">
        <v>1.4513888888888889E-2</v>
      </c>
      <c r="N94" s="159">
        <v>470.85</v>
      </c>
    </row>
    <row r="95" spans="2:14" ht="17" x14ac:dyDescent="0.2">
      <c r="B95" s="154">
        <v>25</v>
      </c>
      <c r="C95" s="2" t="s">
        <v>230</v>
      </c>
      <c r="D95" s="2" t="s">
        <v>231</v>
      </c>
      <c r="E95" s="154">
        <v>1984</v>
      </c>
      <c r="F95" s="169" t="s">
        <v>749</v>
      </c>
      <c r="G95" s="154">
        <v>40</v>
      </c>
      <c r="H95" s="155">
        <v>4.6527777777777779E-2</v>
      </c>
      <c r="I95" s="156">
        <v>7.6504629629629631E-3</v>
      </c>
      <c r="J95" s="156">
        <v>8.7962962962962962E-4</v>
      </c>
      <c r="K95" s="156">
        <v>2.2361111111111113E-2</v>
      </c>
      <c r="L95" s="156">
        <v>6.5972222222222213E-4</v>
      </c>
      <c r="M95" s="156">
        <v>1.4976851851851852E-2</v>
      </c>
      <c r="N95" s="159"/>
    </row>
    <row r="96" spans="2:14" ht="17" x14ac:dyDescent="0.2">
      <c r="B96" s="154">
        <v>26</v>
      </c>
      <c r="C96" s="2" t="s">
        <v>842</v>
      </c>
      <c r="D96" s="2" t="s">
        <v>843</v>
      </c>
      <c r="E96" s="154">
        <v>1997</v>
      </c>
      <c r="F96" s="154" t="s">
        <v>777</v>
      </c>
      <c r="G96" s="154">
        <v>5</v>
      </c>
      <c r="H96" s="155">
        <v>4.6597222222222227E-2</v>
      </c>
      <c r="I96" s="156">
        <v>7.3263888888888892E-3</v>
      </c>
      <c r="J96" s="156">
        <v>8.449074074074075E-4</v>
      </c>
      <c r="K96" s="156">
        <v>2.2939814814814816E-2</v>
      </c>
      <c r="L96" s="156">
        <v>7.0601851851851847E-4</v>
      </c>
      <c r="M96" s="156">
        <v>1.4768518518518519E-2</v>
      </c>
      <c r="N96" s="159"/>
    </row>
    <row r="97" spans="2:14" ht="17" x14ac:dyDescent="0.2">
      <c r="B97" s="154">
        <v>27</v>
      </c>
      <c r="C97" s="2" t="s">
        <v>856</v>
      </c>
      <c r="D97" s="2" t="s">
        <v>857</v>
      </c>
      <c r="E97" s="154">
        <v>1998</v>
      </c>
      <c r="F97" s="154" t="s">
        <v>808</v>
      </c>
      <c r="G97" s="154">
        <v>31</v>
      </c>
      <c r="H97" s="155">
        <v>4.6770833333333338E-2</v>
      </c>
      <c r="I97" s="156">
        <v>7.6388888888888886E-3</v>
      </c>
      <c r="J97" s="156">
        <v>9.2592592592592585E-4</v>
      </c>
      <c r="K97" s="156">
        <v>2.2824074074074076E-2</v>
      </c>
      <c r="L97" s="156">
        <v>7.175925925925927E-4</v>
      </c>
      <c r="M97" s="156">
        <v>1.4675925925925926E-2</v>
      </c>
    </row>
    <row r="98" spans="2:14" ht="17" x14ac:dyDescent="0.2">
      <c r="B98" s="154">
        <v>28</v>
      </c>
      <c r="C98" s="2" t="s">
        <v>506</v>
      </c>
      <c r="D98" s="2" t="s">
        <v>831</v>
      </c>
      <c r="E98" s="154">
        <v>1995</v>
      </c>
      <c r="F98" s="169" t="s">
        <v>749</v>
      </c>
      <c r="G98" s="154">
        <v>36</v>
      </c>
      <c r="H98" s="155">
        <v>4.6851851851851846E-2</v>
      </c>
      <c r="I98" s="156">
        <v>7.1990740740740739E-3</v>
      </c>
      <c r="J98" s="156">
        <v>9.0277777777777784E-4</v>
      </c>
      <c r="K98" s="156">
        <v>2.4513888888888887E-2</v>
      </c>
      <c r="L98" s="156">
        <v>7.175925925925927E-4</v>
      </c>
      <c r="M98" s="156">
        <v>1.3495370370370371E-2</v>
      </c>
      <c r="N98" s="159"/>
    </row>
    <row r="99" spans="2:14" ht="17" x14ac:dyDescent="0.2">
      <c r="B99" s="154">
        <v>29</v>
      </c>
      <c r="C99" s="2" t="s">
        <v>832</v>
      </c>
      <c r="D99" s="2" t="s">
        <v>833</v>
      </c>
      <c r="E99" s="154">
        <v>2001</v>
      </c>
      <c r="F99" s="169" t="s">
        <v>749</v>
      </c>
      <c r="G99" s="154">
        <v>35</v>
      </c>
      <c r="H99" s="155">
        <v>4.6956018518518522E-2</v>
      </c>
      <c r="I99" s="156">
        <v>7.2916666666666659E-3</v>
      </c>
      <c r="J99" s="156">
        <v>8.449074074074075E-4</v>
      </c>
      <c r="K99" s="156">
        <v>2.3194444444444445E-2</v>
      </c>
      <c r="L99" s="156">
        <v>5.9027777777777778E-4</v>
      </c>
      <c r="M99" s="156">
        <v>1.5046296296296295E-2</v>
      </c>
      <c r="N99" s="159"/>
    </row>
    <row r="100" spans="2:14" ht="17" x14ac:dyDescent="0.2">
      <c r="B100" s="154">
        <v>30</v>
      </c>
      <c r="C100" s="2" t="s">
        <v>84</v>
      </c>
      <c r="D100" s="2" t="s">
        <v>83</v>
      </c>
      <c r="E100" s="154">
        <v>2001</v>
      </c>
      <c r="F100" s="169" t="s">
        <v>749</v>
      </c>
      <c r="G100" s="154">
        <v>34</v>
      </c>
      <c r="H100" s="155">
        <v>4.6979166666666662E-2</v>
      </c>
      <c r="I100" s="156">
        <v>7.5462962962962966E-3</v>
      </c>
      <c r="J100" s="156">
        <v>8.2175925925925917E-4</v>
      </c>
      <c r="K100" s="156">
        <v>2.3391203703703702E-2</v>
      </c>
      <c r="L100" s="156">
        <v>6.5972222222222213E-4</v>
      </c>
      <c r="M100" s="156">
        <v>1.4571759259259258E-2</v>
      </c>
      <c r="N100" s="159">
        <v>344.71</v>
      </c>
    </row>
    <row r="101" spans="2:14" ht="17" x14ac:dyDescent="0.2">
      <c r="B101" s="154">
        <v>31</v>
      </c>
      <c r="C101" s="2" t="s">
        <v>834</v>
      </c>
      <c r="D101" s="2" t="s">
        <v>835</v>
      </c>
      <c r="E101" s="154">
        <v>2001</v>
      </c>
      <c r="F101" s="169" t="s">
        <v>749</v>
      </c>
      <c r="G101" s="154">
        <v>26</v>
      </c>
      <c r="H101" s="155">
        <v>4.7326388888888883E-2</v>
      </c>
      <c r="I101" s="156">
        <v>7.3726851851851861E-3</v>
      </c>
      <c r="J101" s="156">
        <v>7.9861111111111105E-4</v>
      </c>
      <c r="K101" s="156">
        <v>2.2951388888888886E-2</v>
      </c>
      <c r="L101" s="156">
        <v>6.2500000000000001E-4</v>
      </c>
      <c r="M101" s="156">
        <v>1.5590277777777778E-2</v>
      </c>
      <c r="N101" s="160">
        <v>318.85000000000002</v>
      </c>
    </row>
    <row r="102" spans="2:14" ht="17" x14ac:dyDescent="0.2">
      <c r="B102" s="154">
        <v>32</v>
      </c>
      <c r="C102" s="2" t="s">
        <v>836</v>
      </c>
      <c r="D102" s="2" t="s">
        <v>837</v>
      </c>
      <c r="E102" s="154">
        <v>2000</v>
      </c>
      <c r="F102" s="169" t="s">
        <v>749</v>
      </c>
      <c r="G102" s="154">
        <v>28</v>
      </c>
      <c r="H102" s="155">
        <v>4.7395833333333331E-2</v>
      </c>
      <c r="I102" s="156">
        <v>7.2106481481481475E-3</v>
      </c>
      <c r="J102" s="156">
        <v>7.8703703703703705E-4</v>
      </c>
      <c r="K102" s="156">
        <v>2.479166666666667E-2</v>
      </c>
      <c r="L102" s="156">
        <v>5.4398148148148144E-4</v>
      </c>
      <c r="M102" s="156">
        <v>1.4085648148148151E-2</v>
      </c>
      <c r="N102" s="160">
        <v>294.94</v>
      </c>
    </row>
    <row r="103" spans="2:14" ht="17" x14ac:dyDescent="0.2">
      <c r="B103" s="154">
        <v>33</v>
      </c>
      <c r="C103" s="2" t="s">
        <v>836</v>
      </c>
      <c r="D103" s="2" t="s">
        <v>838</v>
      </c>
      <c r="E103" s="154">
        <v>1997</v>
      </c>
      <c r="F103" s="169" t="s">
        <v>749</v>
      </c>
      <c r="G103" s="154">
        <v>37</v>
      </c>
      <c r="H103" s="155">
        <v>4.7847222222222228E-2</v>
      </c>
      <c r="I103" s="156">
        <v>7.3495370370370372E-3</v>
      </c>
      <c r="J103" s="156">
        <v>8.7962962962962962E-4</v>
      </c>
      <c r="K103" s="156">
        <v>2.4641203703703703E-2</v>
      </c>
      <c r="L103" s="156">
        <v>6.7129629629629625E-4</v>
      </c>
      <c r="M103" s="156">
        <v>1.4305555555555557E-2</v>
      </c>
      <c r="N103" s="160">
        <v>272.82</v>
      </c>
    </row>
    <row r="104" spans="2:14" ht="17" x14ac:dyDescent="0.2">
      <c r="B104" s="154">
        <v>34</v>
      </c>
      <c r="C104" s="2" t="s">
        <v>133</v>
      </c>
      <c r="D104" s="2" t="s">
        <v>132</v>
      </c>
      <c r="E104" s="154">
        <v>2002</v>
      </c>
      <c r="F104" s="169" t="s">
        <v>749</v>
      </c>
      <c r="G104" s="154">
        <v>41</v>
      </c>
      <c r="H104" s="155">
        <v>4.8263888888888884E-2</v>
      </c>
      <c r="I104" s="156">
        <v>7.4074074074074068E-3</v>
      </c>
      <c r="J104" s="156">
        <v>8.449074074074075E-4</v>
      </c>
      <c r="K104" s="156">
        <v>2.3981481481481479E-2</v>
      </c>
      <c r="L104" s="156">
        <v>6.134259259259259E-4</v>
      </c>
      <c r="M104" s="156">
        <v>1.5416666666666667E-2</v>
      </c>
      <c r="N104" s="160">
        <v>252.36</v>
      </c>
    </row>
    <row r="105" spans="2:14" ht="17" x14ac:dyDescent="0.2">
      <c r="B105" s="154">
        <v>35</v>
      </c>
      <c r="C105" s="2" t="s">
        <v>237</v>
      </c>
      <c r="D105" s="2" t="s">
        <v>238</v>
      </c>
      <c r="E105" s="154">
        <v>1984</v>
      </c>
      <c r="F105" s="169" t="s">
        <v>749</v>
      </c>
      <c r="G105" s="154">
        <v>45</v>
      </c>
      <c r="H105" s="155">
        <v>4.8263888888888884E-2</v>
      </c>
      <c r="I105" s="156">
        <v>7.6041666666666662E-3</v>
      </c>
      <c r="J105" s="156">
        <v>8.449074074074075E-4</v>
      </c>
      <c r="K105" s="156">
        <v>2.3298611111111107E-2</v>
      </c>
      <c r="L105" s="156">
        <v>7.175925925925927E-4</v>
      </c>
      <c r="M105" s="156">
        <v>1.5810185185185184E-2</v>
      </c>
      <c r="N105" s="160">
        <v>233.43</v>
      </c>
    </row>
    <row r="106" spans="2:14" ht="17" x14ac:dyDescent="0.2">
      <c r="B106" s="154">
        <v>36</v>
      </c>
      <c r="C106" s="2" t="s">
        <v>89</v>
      </c>
      <c r="D106" s="2" t="s">
        <v>88</v>
      </c>
      <c r="E106" s="154">
        <v>2001</v>
      </c>
      <c r="F106" s="169" t="s">
        <v>749</v>
      </c>
      <c r="G106" s="154">
        <v>39</v>
      </c>
      <c r="H106" s="155">
        <v>4.8611111111111112E-2</v>
      </c>
      <c r="I106" s="156">
        <v>7.4537037037037028E-3</v>
      </c>
      <c r="J106" s="156">
        <v>9.0277777777777784E-4</v>
      </c>
      <c r="K106" s="156">
        <v>2.3159722222222224E-2</v>
      </c>
      <c r="L106" s="156">
        <v>7.8703703703703705E-4</v>
      </c>
      <c r="M106" s="156">
        <v>1.6307870370370372E-2</v>
      </c>
      <c r="N106" s="160">
        <v>215.92</v>
      </c>
    </row>
    <row r="107" spans="2:14" ht="17" x14ac:dyDescent="0.2">
      <c r="B107" s="154">
        <v>37</v>
      </c>
      <c r="C107" s="2" t="s">
        <v>514</v>
      </c>
      <c r="D107" s="2" t="s">
        <v>839</v>
      </c>
      <c r="E107" s="154">
        <v>2002</v>
      </c>
      <c r="F107" s="169" t="s">
        <v>749</v>
      </c>
      <c r="G107" s="154">
        <v>44</v>
      </c>
      <c r="H107" s="155">
        <v>5.0092592592592598E-2</v>
      </c>
      <c r="I107" s="156">
        <v>7.4652777777777781E-3</v>
      </c>
      <c r="J107" s="156">
        <v>8.1018518518518516E-4</v>
      </c>
      <c r="K107" s="156">
        <v>2.4363425925925927E-2</v>
      </c>
      <c r="L107" s="156">
        <v>6.8287037037037025E-4</v>
      </c>
      <c r="M107" s="156">
        <v>1.6770833333333332E-2</v>
      </c>
      <c r="N107" s="159"/>
    </row>
    <row r="108" spans="2:14" ht="17" x14ac:dyDescent="0.2">
      <c r="B108" s="154" t="s">
        <v>358</v>
      </c>
      <c r="C108" s="2" t="s">
        <v>840</v>
      </c>
      <c r="D108" s="2" t="s">
        <v>841</v>
      </c>
      <c r="E108" s="154">
        <v>2001</v>
      </c>
      <c r="F108" s="169" t="s">
        <v>749</v>
      </c>
      <c r="G108" s="154">
        <v>32</v>
      </c>
      <c r="H108" s="157" t="s">
        <v>358</v>
      </c>
      <c r="I108" s="156">
        <v>0</v>
      </c>
      <c r="J108" s="156">
        <v>0</v>
      </c>
      <c r="K108" s="156">
        <v>0</v>
      </c>
      <c r="L108" s="156">
        <v>0</v>
      </c>
      <c r="M108" s="156">
        <v>0</v>
      </c>
      <c r="N108" s="159"/>
    </row>
  </sheetData>
  <sortState ref="B71:N108">
    <sortCondition ref="B71"/>
  </sortState>
  <hyperlinks>
    <hyperlink ref="C13" r:id="rId1" display="https://www.triathlon.org/athletes/profile/68724/jack_van_stekelenburg/" xr:uid="{EEBEDE13-CDC6-1C4C-87A8-F3D3BEDB0605}"/>
    <hyperlink ref="D13" r:id="rId2" display="https://www.triathlon.org/athletes/profile/68724/jack_van_stekelenburg/" xr:uid="{3636158C-B1D7-5041-87F8-47ED2DCBE69A}"/>
    <hyperlink ref="C20" r:id="rId3" display="https://www.triathlon.org/athletes/profile/92474/nathan_breen/" xr:uid="{82524AD8-1477-1C4F-BD13-0734D68912DF}"/>
    <hyperlink ref="D20" r:id="rId4" display="https://www.triathlon.org/athletes/profile/92474/nathan_breen/" xr:uid="{D8437466-7121-0349-AD58-9FC55F60273C}"/>
    <hyperlink ref="C27" r:id="rId5" display="https://www.triathlon.org/athletes/profile/132764/cassidy_shaw/" xr:uid="{F2134CDA-4994-F34E-B3FF-F0ABB620ADD8}"/>
    <hyperlink ref="D27" r:id="rId6" display="https://www.triathlon.org/athletes/profile/132764/cassidy_shaw/" xr:uid="{2B9B610B-74E7-5D4F-A4DA-47B1260ECCF0}"/>
    <hyperlink ref="C38" r:id="rId7" display="https://www.triathlon.org/athletes/profile/92442/kurt_mcdonald/" xr:uid="{3FC8437B-41D7-394E-8681-408232BB75C6}"/>
    <hyperlink ref="D38" r:id="rId8" display="https://www.triathlon.org/athletes/profile/92442/kurt_mcdonald/" xr:uid="{4415C943-90D6-7349-813C-8F272AB8B40D}"/>
    <hyperlink ref="C50" r:id="rId9" display="https://www.triathlon.org/athletes/profile/132774/lachlan_hovius1/" xr:uid="{FD3A81CA-2A70-A547-A74C-B6109EABB64D}"/>
    <hyperlink ref="D50" r:id="rId10" display="https://www.triathlon.org/athletes/profile/132774/lachlan_hovius1/" xr:uid="{7E5F2099-DB1F-0E4B-AFE6-4419D4E7477E}"/>
    <hyperlink ref="C65" r:id="rId11" display="https://www.triathlon.org/athletes/profile/80831/kye_wylde/" xr:uid="{7C777A75-39B8-4B49-B29D-631DA36CEA62}"/>
    <hyperlink ref="D65" r:id="rId12" display="https://www.triathlon.org/athletes/profile/80831/kye_wylde/" xr:uid="{83EB29C1-7637-0244-BE62-1A649D9E860E}"/>
    <hyperlink ref="C11" r:id="rId13" display="https://www.triathlon.org/athletes/profile/19210/matheus_diniz/" xr:uid="{35DE89CD-04C0-0644-BF0C-25ED10B9AD4F}"/>
    <hyperlink ref="D11" r:id="rId14" display="https://www.triathlon.org/athletes/profile/19210/matheus_diniz/" xr:uid="{8F335C4E-2763-A84F-B8B7-25911ADE5C95}"/>
    <hyperlink ref="C55" r:id="rId15" display="https://www.triathlon.org/athletes/profile/102855/joaeo_teixeira_alvares/" xr:uid="{A841A940-EEC3-5A48-861B-2915B70971D4}"/>
    <hyperlink ref="D55" r:id="rId16" display="https://www.triathlon.org/athletes/profile/102855/joaeo_teixeira_alvares/" xr:uid="{DACC060F-831E-9142-AD2A-FAE237B768A8}"/>
    <hyperlink ref="C2" r:id="rId17" display="https://www.triathlon.org/athletes/profile/79706/charles_paquet/" xr:uid="{13361B06-8900-6A48-8129-7D8853F63A03}"/>
    <hyperlink ref="D2" r:id="rId18" display="https://www.triathlon.org/athletes/profile/79706/charles_paquet/" xr:uid="{8F357FF3-F3E9-274E-B3C5-43B5C9302C80}"/>
    <hyperlink ref="C4" r:id="rId19" display="https://www.triathlon.org/athletes/profile/103075/aiden_longcroft-harris/" xr:uid="{A636F0C8-C2E4-DD48-8691-8B84FBE2AEF9}"/>
    <hyperlink ref="D4" r:id="rId20" display="https://www.triathlon.org/athletes/profile/103075/aiden_longcroft-harris/" xr:uid="{38E9980E-9D65-7A4A-9DEA-09DDA3525FC2}"/>
    <hyperlink ref="C5" r:id="rId21" display="https://www.triathlon.org/athletes/profile/73377/jeremy_briand/" xr:uid="{DC5366B2-C22B-494D-97FE-F3E9F3644EE4}"/>
    <hyperlink ref="D5" r:id="rId22" display="https://www.triathlon.org/athletes/profile/73377/jeremy_briand/" xr:uid="{6B300897-C8B9-8643-921C-55516E825AD3}"/>
    <hyperlink ref="C6" r:id="rId23" display="https://www.triathlon.org/athletes/profile/115502/brock_hoel/" xr:uid="{8A86B958-383B-BC45-BBD6-D79623346AD1}"/>
    <hyperlink ref="D6" r:id="rId24" display="https://www.triathlon.org/athletes/profile/115502/brock_hoel/" xr:uid="{CE682913-82E8-E842-85C4-1A03F33E8ECB}"/>
    <hyperlink ref="C10" r:id="rId25" display="https://www.triathlon.org/athletes/profile/93398/edouard_garneau/" xr:uid="{2E8229C2-FD0A-754A-A393-F404709B402C}"/>
    <hyperlink ref="D10" r:id="rId26" display="https://www.triathlon.org/athletes/profile/93398/edouard_garneau/" xr:uid="{EFFD1693-F6B3-E44E-916E-5BD695164210}"/>
    <hyperlink ref="C14" r:id="rId27" display="https://www.triathlon.org/athletes/profile/99090/thomas_windisch/" xr:uid="{FC4E88B6-CC27-7643-B7BB-44D9F028E7A2}"/>
    <hyperlink ref="D14" r:id="rId28" display="https://www.triathlon.org/athletes/profile/99090/thomas_windisch/" xr:uid="{B5E13C4E-898C-E44A-B149-784740D25FD8}"/>
    <hyperlink ref="C15" r:id="rId29" display="https://www.triathlon.org/athletes/profile/103433/filip_mainville/" xr:uid="{BA22F4FE-2E9D-5343-8746-6B5BFB90EF21}"/>
    <hyperlink ref="D15" r:id="rId30" display="https://www.triathlon.org/athletes/profile/103433/filip_mainville/" xr:uid="{09A3AA34-AB56-0347-BFEF-ADAB1905FC5B}"/>
    <hyperlink ref="C17" r:id="rId31" display="https://www.triathlon.org/athletes/profile/80962/brennen_smith/" xr:uid="{47DD59D6-D4EA-404D-A36F-D65D93A01DB3}"/>
    <hyperlink ref="D17" r:id="rId32" display="https://www.triathlon.org/athletes/profile/80962/brennen_smith/" xr:uid="{62F63A8F-63C2-AE47-8FD8-BA6A04E122E4}"/>
    <hyperlink ref="C25" r:id="rId33" display="https://www.triathlon.org/athletes/profile/103257/edmond_roy/" xr:uid="{5A1E46EB-F156-8F4B-8149-7F8FD89D0B7D}"/>
    <hyperlink ref="D25" r:id="rId34" display="https://www.triathlon.org/athletes/profile/103257/edmond_roy/" xr:uid="{2FD0D9D1-5C8E-DD45-AA38-C158D978C64F}"/>
    <hyperlink ref="C28" r:id="rId35" display="https://www.triathlon.org/athletes/profile/88242/dylan_pust/" xr:uid="{E4A12F5B-F12A-7C47-92A8-335606A9DB1F}"/>
    <hyperlink ref="D28" r:id="rId36" display="https://www.triathlon.org/athletes/profile/88242/dylan_pust/" xr:uid="{0C920C82-446E-5043-849F-9040CA1F30FF}"/>
    <hyperlink ref="C29" r:id="rId37" display="https://www.triathlon.org/athletes/profile/98198/chris_gregor/" xr:uid="{706A6965-371C-1547-BA2B-7101FBBD31E4}"/>
    <hyperlink ref="D29" r:id="rId38" display="https://www.triathlon.org/athletes/profile/98198/chris_gregor/" xr:uid="{34E6A44F-247E-2541-9A1D-76B08EB74A93}"/>
    <hyperlink ref="C32" r:id="rId39" display="https://www.triathlon.org/athletes/profile/80964/nicolas_gilbert/" xr:uid="{A6A81EEC-D5D0-0348-952B-13F4796445B0}"/>
    <hyperlink ref="D32" r:id="rId40" display="https://www.triathlon.org/athletes/profile/80964/nicolas_gilbert/" xr:uid="{4A8B8AC5-6D4C-E44A-96A0-53572327AF9A}"/>
    <hyperlink ref="C34" r:id="rId41" display="https://www.triathlon.org/athletes/profile/80966/jeremy_obrand/" xr:uid="{62BF1B45-F407-7D45-95A7-E2D18E48A721}"/>
    <hyperlink ref="D34" r:id="rId42" display="https://www.triathlon.org/athletes/profile/80966/jeremy_obrand/" xr:uid="{EF67804F-C869-864F-8199-D07024A508BF}"/>
    <hyperlink ref="C37" r:id="rId43" display="https://www.triathlon.org/athletes/profile/103258/liam_donnelly/" xr:uid="{B2B445E9-67BB-D742-BD37-F502915DDBEE}"/>
    <hyperlink ref="D37" r:id="rId44" display="https://www.triathlon.org/athletes/profile/103258/liam_donnelly/" xr:uid="{368EE031-6D48-8F4F-9C63-8A6F616F6EC5}"/>
    <hyperlink ref="C41" r:id="rId45" display="https://www.triathlon.org/athletes/profile/93404/xavier_houle/" xr:uid="{447863D4-B7FA-AD44-A522-17CC4F1AAC49}"/>
    <hyperlink ref="D41" r:id="rId46" display="https://www.triathlon.org/athletes/profile/93404/xavier_houle/" xr:uid="{C5104EAB-8F5F-E749-88CD-0F16D10FC6AC}"/>
    <hyperlink ref="C43" r:id="rId47" display="https://www.triathlon.org/athletes/profile/127291/nicolas_harvey/" xr:uid="{133D16FF-029D-1E4D-820A-F54EB80056BB}"/>
    <hyperlink ref="D43" r:id="rId48" display="https://www.triathlon.org/athletes/profile/127291/nicolas_harvey/" xr:uid="{B0A795F4-4E52-264B-BD10-F98FF025A09F}"/>
    <hyperlink ref="C44" r:id="rId49" display="https://www.triathlon.org/athletes/profile/127468/nicolas_proulx-begin/" xr:uid="{15FC3068-FA12-A94E-8681-74CDE34F0FE5}"/>
    <hyperlink ref="D44" r:id="rId50" display="https://www.triathlon.org/athletes/profile/127468/nicolas_proulx-begin/" xr:uid="{F35EC961-4780-1B4A-88E8-E1EEF2E51A2A}"/>
    <hyperlink ref="C45" r:id="rId51" display="https://www.triathlon.org/athletes/profile/115448/edward_ouellet/" xr:uid="{13797815-D048-2142-BEF8-D80765D7B1E8}"/>
    <hyperlink ref="D45" r:id="rId52" display="https://www.triathlon.org/athletes/profile/115448/edward_ouellet/" xr:uid="{CCC8371F-9B9E-3447-A287-2F089DF06527}"/>
    <hyperlink ref="C46" r:id="rId53" display="https://www.triathlon.org/athletes/profile/73376/jacob_jamnicky/" xr:uid="{331DB913-7F82-4B41-95F8-DC72031B777E}"/>
    <hyperlink ref="D46" r:id="rId54" display="https://www.triathlon.org/athletes/profile/73376/jacob_jamnicky/" xr:uid="{27E1B2D9-968A-CC43-98F9-8754E16CA37E}"/>
    <hyperlink ref="C48" r:id="rId55" display="https://www.triathlon.org/athletes/profile/75089/jessey_the_elf/" xr:uid="{96EDD830-C315-5647-BC88-BB42C6BA3B32}"/>
    <hyperlink ref="D48" r:id="rId56" display="https://www.triathlon.org/athletes/profile/75089/jessey_the_elf/" xr:uid="{B231C5AD-5D4D-6E4E-AB10-1863DFE6EB2D}"/>
    <hyperlink ref="C49" r:id="rId57" display="https://www.triathlon.org/athletes/profile/39503/alexander_hinton/" xr:uid="{75ED20B7-8522-9A47-8FC7-4C55D7B947F6}"/>
    <hyperlink ref="D49" r:id="rId58" display="https://www.triathlon.org/athletes/profile/39503/alexander_hinton/" xr:uid="{B74A23B5-EF31-B348-A1AA-0BC2706FA8E7}"/>
    <hyperlink ref="C51" r:id="rId59" display="https://www.triathlon.org/athletes/profile/114801/carson_mccomb/" xr:uid="{13B55F45-4B86-5946-A697-90FFFA861980}"/>
    <hyperlink ref="D51" r:id="rId60" display="https://www.triathlon.org/athletes/profile/114801/carson_mccomb/" xr:uid="{C1A6843C-2C1E-7B4D-B1F0-A68CAFEA29A5}"/>
    <hyperlink ref="C52" r:id="rId61" display="https://www.triathlon.org/athletes/profile/111921/aidan_comeau/" xr:uid="{F82F5E40-9CD5-2A49-8EF7-6C76B24D4EAE}"/>
    <hyperlink ref="D52" r:id="rId62" display="https://www.triathlon.org/athletes/profile/111921/aidan_comeau/" xr:uid="{E9C67A05-E685-B740-AD92-BD07A2C140DE}"/>
    <hyperlink ref="C54" r:id="rId63" display="https://www.triathlon.org/athletes/profile/111932/zed_roy/" xr:uid="{D3977E57-29C1-264F-AC9B-04D806B54C3E}"/>
    <hyperlink ref="D54" r:id="rId64" display="https://www.triathlon.org/athletes/profile/111932/zed_roy/" xr:uid="{5302DFA2-1CF2-964F-988E-EBAFF16A2E1D}"/>
    <hyperlink ref="C56" r:id="rId65" display="https://www.triathlon.org/athletes/profile/133064/matthew_fong/" xr:uid="{28A26F78-340F-5047-8FF8-6A87CDA46093}"/>
    <hyperlink ref="D56" r:id="rId66" display="https://www.triathlon.org/athletes/profile/133064/matthew_fong/" xr:uid="{D0643663-007B-2649-8AC9-B29214BD1E97}"/>
    <hyperlink ref="C57" r:id="rId67" display="https://www.triathlon.org/athletes/profile/119693/mathieu_benoit/" xr:uid="{1913AC7D-511F-6A4A-8566-EA0C9FD25FA2}"/>
    <hyperlink ref="D57" r:id="rId68" display="https://www.triathlon.org/athletes/profile/119693/mathieu_benoit/" xr:uid="{89EF6846-9717-8C4B-B33B-225DC0CDC562}"/>
    <hyperlink ref="C58" r:id="rId69" display="https://www.triathlon.org/athletes/profile/113389/evan_haddock/" xr:uid="{383CF5ED-81C5-B047-BEE7-905EC129056B}"/>
    <hyperlink ref="D58" r:id="rId70" display="https://www.triathlon.org/athletes/profile/113389/evan_haddock/" xr:uid="{980B8A8D-68FA-9646-B4BA-9A7C674A6685}"/>
    <hyperlink ref="C59" r:id="rId71" display="https://www.triathlon.org/athletes/profile/108102/eric_dokter/" xr:uid="{89AA7FD3-297A-8845-8C87-9FC9A7122D38}"/>
    <hyperlink ref="D59" r:id="rId72" display="https://www.triathlon.org/athletes/profile/108102/eric_dokter/" xr:uid="{DDA555A8-DC40-F548-88C0-8AD1235BCA62}"/>
    <hyperlink ref="C61" r:id="rId73" display="https://www.triathlon.org/athletes/profile/136179/samuel_cote/" xr:uid="{C1CC8563-FF95-D14A-887A-E133313FFE29}"/>
    <hyperlink ref="D61" r:id="rId74" display="https://www.triathlon.org/athletes/profile/136179/samuel_cote/" xr:uid="{7E2DE37A-281D-CE42-A930-1BC367278B5C}"/>
    <hyperlink ref="C62" r:id="rId75" display="https://www.triathlon.org/athletes/profile/111919/logan_arthur/" xr:uid="{03927D84-FD2E-8F4B-8E72-A44ED3A28261}"/>
    <hyperlink ref="D62" r:id="rId76" display="https://www.triathlon.org/athletes/profile/111919/logan_arthur/" xr:uid="{8F5E3FD2-CF0C-814B-BE9D-B2CB96B751EF}"/>
    <hyperlink ref="C66" r:id="rId77" display="https://www.triathlon.org/athletes/profile/93400/felix_plourde-couture/" xr:uid="{D6D13167-1137-214E-BF42-C9CDDBC34657}"/>
    <hyperlink ref="D66" r:id="rId78" display="https://www.triathlon.org/athletes/profile/93400/felix_plourde-couture/" xr:uid="{4E6687D6-FE19-7349-9613-21FA7B44A510}"/>
    <hyperlink ref="C68" r:id="rId79" display="https://www.triathlon.org/athletes/profile/114653/kaelen_kolb/" xr:uid="{24BC7E2F-C59F-C74B-B065-C90E4A1C0556}"/>
    <hyperlink ref="D68" r:id="rId80" display="https://www.triathlon.org/athletes/profile/114653/kaelen_kolb/" xr:uid="{0A3AC380-0F98-0B4D-8573-B53568C47C15}"/>
    <hyperlink ref="C16" r:id="rId81" display="https://www.triathlon.org/athletes/profile/91017/roberto_porras/" xr:uid="{D9C67719-0284-224D-9267-7015EEA5EBED}"/>
    <hyperlink ref="D16" r:id="rId82" display="https://www.triathlon.org/athletes/profile/91017/roberto_porras/" xr:uid="{8259EAD2-8528-CA48-9ED2-BC0ADED6E0B9}"/>
    <hyperlink ref="C18" r:id="rId83" display="https://www.triathlon.org/athletes/profile/46260/martin_ulloa/" xr:uid="{F8A47DD2-E587-C74F-BBEA-C56D5B988DF1}"/>
    <hyperlink ref="D18" r:id="rId84" display="https://www.triathlon.org/athletes/profile/46260/martin_ulloa/" xr:uid="{3F0CBA6B-3BE6-9D4C-8B47-E086E964B1CD}"/>
    <hyperlink ref="C40" r:id="rId85" display="https://www.triathlon.org/athletes/profile/94456/kevin_martinez/" xr:uid="{CBFA9340-FDC4-C441-BE71-9219BA46F432}"/>
    <hyperlink ref="D40" r:id="rId86" display="https://www.triathlon.org/athletes/profile/94456/kevin_martinez/" xr:uid="{B4955AA2-4147-B541-9DDC-09F7AD3730F9}"/>
    <hyperlink ref="C60" r:id="rId87" display="https://www.triathlon.org/athletes/profile/136492/francois_fletcher/" xr:uid="{C3985A0F-E810-7D42-BEBD-3A118A86F816}"/>
    <hyperlink ref="D60" r:id="rId88" display="https://www.triathlon.org/athletes/profile/136492/francois_fletcher/" xr:uid="{E2CA54BF-8711-7245-94B1-5743F7A09409}"/>
    <hyperlink ref="C21" r:id="rId89" display="https://www.triathlon.org/athletes/profile/70029/taishi_furuyama/" xr:uid="{DEF0DA4F-B133-0F49-8276-A800AC2D99AA}"/>
    <hyperlink ref="D21" r:id="rId90" display="https://www.triathlon.org/athletes/profile/70029/taishi_furuyama/" xr:uid="{628B7375-857A-D549-8A7C-8B78A7F17A17}"/>
    <hyperlink ref="C31" r:id="rId91" display="https://www.triathlon.org/athletes/profile/114939/guillermo_ruiz_tome/" xr:uid="{FC5F5338-9BBB-714A-B80E-11AA0EB65CDC}"/>
    <hyperlink ref="D31" r:id="rId92" display="https://www.triathlon.org/athletes/profile/114939/guillermo_ruiz_tome/" xr:uid="{8D1B67CB-8C67-6149-8186-78C1FBF981FC}"/>
    <hyperlink ref="C36" r:id="rId93" display="https://www.triathlon.org/athletes/profile/69438/eduardo_padilla_vargas/" xr:uid="{D3BC40CD-8D72-4A49-A2D5-B16E8FAD97B7}"/>
    <hyperlink ref="D36" r:id="rId94" display="https://www.triathlon.org/athletes/profile/69438/eduardo_padilla_vargas/" xr:uid="{CF5904C3-D81A-8243-91B4-8175CE64B15C}"/>
    <hyperlink ref="C39" r:id="rId95" display="https://www.triathlon.org/athletes/profile/108522/jorge_alarcon_familiar/" xr:uid="{64C29EDE-2D04-2E48-9863-E4B9BC2F01BF}"/>
    <hyperlink ref="D39" r:id="rId96" display="https://www.triathlon.org/athletes/profile/108522/jorge_alarcon_familiar/" xr:uid="{3D359484-E472-7F46-9BD2-16D7CDF0ADE9}"/>
    <hyperlink ref="C53" r:id="rId97" display="https://www.triathlon.org/athletes/profile/124357/rodrigo_raya_rodriguez/" xr:uid="{63175EAE-7799-8444-AFD9-C5FE3873571C}"/>
    <hyperlink ref="D53" r:id="rId98" display="https://www.triathlon.org/athletes/profile/124357/rodrigo_raya_rodriguez/" xr:uid="{696AC195-0CE8-2246-A2BA-01298D2F2776}"/>
    <hyperlink ref="C63" r:id="rId99" display="https://www.triathlon.org/athletes/profile/103530/aram_michell_penaflor_moysen/" xr:uid="{9E96E9E3-8F76-0E42-9C22-D40FB1FD3892}"/>
    <hyperlink ref="D63" r:id="rId100" display="https://www.triathlon.org/athletes/profile/103530/aram_michell_penaflor_moysen/" xr:uid="{F2989057-FD64-B14D-BC9C-96BA14F443AB}"/>
    <hyperlink ref="C67" r:id="rId101" display="https://www.triathlon.org/athletes/profile/7501/leonardo_saucedo/" xr:uid="{FB964817-7BA2-3244-9B79-3C0B5B17E06A}"/>
    <hyperlink ref="D67" r:id="rId102" display="https://www.triathlon.org/athletes/profile/7501/leonardo_saucedo/" xr:uid="{88676AF9-DA7D-2A49-A518-CD9B5A7B0107}"/>
    <hyperlink ref="C19" r:id="rId103" display="https://www.triathlon.org/athletes/profile/123539/lachlan_haycock/" xr:uid="{EB655BFD-D0FC-9743-B789-B7DD13347FBB}"/>
    <hyperlink ref="D19" r:id="rId104" display="https://www.triathlon.org/athletes/profile/123539/lachlan_haycock/" xr:uid="{3F2D07BF-E010-5445-B4D8-D75BE73C13C0}"/>
    <hyperlink ref="C22" r:id="rId105" display="https://www.triathlon.org/athletes/profile/132955/hamish_miller/" xr:uid="{1043BE51-703F-6048-A7BB-B400E123A44A}"/>
    <hyperlink ref="D22" r:id="rId106" display="https://www.triathlon.org/athletes/profile/132955/hamish_miller/" xr:uid="{04FA9FCD-9EB4-4849-9014-F664F5D02570}"/>
    <hyperlink ref="C30" r:id="rId107" display="https://www.triathlon.org/athletes/profile/98860/josh_hemara/" xr:uid="{0B2CFC5B-DE22-254C-8111-C15433D98CF0}"/>
    <hyperlink ref="D30" r:id="rId108" display="https://www.triathlon.org/athletes/profile/98860/josh_hemara/" xr:uid="{3B00929C-F384-564D-BEC6-DD37D806E624}"/>
    <hyperlink ref="C47" r:id="rId109" display="https://www.triathlon.org/athletes/profile/103635/josiah_ney/" xr:uid="{FBD16208-5F10-0041-B8DD-1AFBFA20A91B}"/>
    <hyperlink ref="D47" r:id="rId110" display="https://www.triathlon.org/athletes/profile/103635/josiah_ney/" xr:uid="{CAD518E4-A451-D34D-83C4-A3EC0E9CE67B}"/>
    <hyperlink ref="C42" r:id="rId111" display="https://www.triathlon.org/athletes/profile/96863/yoann_nuber/" xr:uid="{4CE45B4A-3274-754E-A850-E8440AB78D02}"/>
    <hyperlink ref="D42" r:id="rId112" display="https://www.triathlon.org/athletes/profile/96863/yoann_nuber/" xr:uid="{A1DF7906-30E4-0A44-8479-6F1232897EB2}"/>
    <hyperlink ref="C3" r:id="rId113" display="https://www.triathlon.org/athletes/profile/39525/tommy_zaferes/" xr:uid="{64760857-DC62-F146-9356-6BCED2DE2389}"/>
    <hyperlink ref="D3" r:id="rId114" display="https://www.triathlon.org/athletes/profile/39525/tommy_zaferes/" xr:uid="{CCE9048E-D7A3-0F4F-9A17-E766856BB320}"/>
    <hyperlink ref="C7" r:id="rId115" display="https://www.triathlon.org/athletes/profile/80666/austin_hindman/" xr:uid="{9A1FBC9B-6B40-ED49-AB6B-25AE0ED85EDF}"/>
    <hyperlink ref="D7" r:id="rId116" display="https://www.triathlon.org/athletes/profile/80666/austin_hindman/" xr:uid="{AE8C80D1-299E-8840-8A89-E9D059DF22B4}"/>
    <hyperlink ref="C8" r:id="rId117" display="https://www.triathlon.org/athletes/profile/125089/marc_dubrick/" xr:uid="{486B501C-9212-2746-9969-17F1E4F27F02}"/>
    <hyperlink ref="D8" r:id="rId118" display="https://www.triathlon.org/athletes/profile/125089/marc_dubrick/" xr:uid="{78D5B330-75F3-9E40-8720-80B3D3F2D53E}"/>
    <hyperlink ref="C9" r:id="rId119" display="https://www.triathlon.org/athletes/profile/103076/walter_schafer/" xr:uid="{8916510C-F225-8444-9D6B-C9119AF5827F}"/>
    <hyperlink ref="D9" r:id="rId120" display="https://www.triathlon.org/athletes/profile/103076/walter_schafer/" xr:uid="{5B4D0D9F-3EA2-0647-B218-B06A361A365F}"/>
    <hyperlink ref="C12" r:id="rId121" display="https://www.triathlon.org/athletes/profile/80677/alec_wilimovsky/" xr:uid="{4C35CB12-13AC-804A-9B1D-772031FF8871}"/>
    <hyperlink ref="D12" r:id="rId122" display="https://www.triathlon.org/athletes/profile/80677/alec_wilimovsky/" xr:uid="{D1ABD2BD-3AF5-6F44-BC18-5828AF098663}"/>
    <hyperlink ref="C23" r:id="rId123" display="https://www.triathlon.org/athletes/profile/132434/clayton_hutchins/" xr:uid="{F17B5BDB-C572-B44F-9E08-F316F8CFA343}"/>
    <hyperlink ref="D23" r:id="rId124" display="https://www.triathlon.org/athletes/profile/132434/clayton_hutchins/" xr:uid="{BD2EDCE9-B0E1-FA46-B211-A80AE049E781}"/>
    <hyperlink ref="C24" r:id="rId125" display="https://www.triathlon.org/athletes/profile/19254/derek_oskutis/" xr:uid="{435F5850-F1E3-7F48-BF1A-04071B8E8990}"/>
    <hyperlink ref="D24" r:id="rId126" display="https://www.triathlon.org/athletes/profile/19254/derek_oskutis/" xr:uid="{BDD343EC-1EDD-0046-BDA7-F2C9DF1ED8A6}"/>
    <hyperlink ref="C26" r:id="rId127" display="https://www.triathlon.org/athletes/profile/80947/hunter_lussi/" xr:uid="{BC7EB3FC-33D0-9C41-A1A0-9D3E5E5868DF}"/>
    <hyperlink ref="D26" r:id="rId128" display="https://www.triathlon.org/athletes/profile/80947/hunter_lussi/" xr:uid="{E56AD03C-3C5D-9249-8E52-9A42EDE5E959}"/>
    <hyperlink ref="C33" r:id="rId129" display="https://www.triathlon.org/athletes/profile/96667/chase_mcqueen/" xr:uid="{3DF710AD-B90C-F842-AAD3-DF6E0BEDC594}"/>
    <hyperlink ref="D33" r:id="rId130" display="https://www.triathlon.org/athletes/profile/96667/chase_mcqueen/" xr:uid="{E2CA961F-41BD-FC43-8789-0F35FD385782}"/>
    <hyperlink ref="C35" r:id="rId131" display="https://www.triathlon.org/athletes/profile/106444/jack_felix/" xr:uid="{D56220C6-73BF-EC4A-8FB4-0829CB5D8837}"/>
    <hyperlink ref="D35" r:id="rId132" display="https://www.triathlon.org/athletes/profile/106444/jack_felix/" xr:uid="{44C51322-2065-9D48-8470-92BB1B2D8C75}"/>
    <hyperlink ref="C64" r:id="rId133" display="https://www.triathlon.org/athletes/profile/132938/grant_wiggins/" xr:uid="{7992E008-F810-D149-98D8-F8ED963410FA}"/>
    <hyperlink ref="D64" r:id="rId134" display="https://www.triathlon.org/athletes/profile/132938/grant_wiggins/" xr:uid="{19017C5F-25B1-8C4F-96DD-DCE426D89558}"/>
    <hyperlink ref="C72" r:id="rId135" display="https://www.triathlon.org/athletes/profile/80309/kira_hedgeland/" xr:uid="{46C1F265-9E38-6C4F-AF75-F4FD5FD79AB6}"/>
    <hyperlink ref="D72" r:id="rId136" display="https://www.triathlon.org/athletes/profile/80309/kira_hedgeland/" xr:uid="{A1E4C97D-165A-E147-AAC1-38EC823C4A49}"/>
    <hyperlink ref="C80" r:id="rId137" display="https://www.triathlon.org/athletes/profile/81025/luma_guillen/" xr:uid="{70B7516A-7A2C-C14F-92F3-43AFACAB48C9}"/>
    <hyperlink ref="D80" r:id="rId138" display="https://www.triathlon.org/athletes/profile/81025/luma_guillen/" xr:uid="{B9E49CEF-3BF2-CB41-96C0-7A2AD446F04B}"/>
    <hyperlink ref="C91" r:id="rId139" display="https://www.triathlon.org/athletes/profile/82307/barbara_santos/" xr:uid="{5E126C84-D796-5F4B-B040-8D3B97E01349}"/>
    <hyperlink ref="D91" r:id="rId140" display="https://www.triathlon.org/athletes/profile/82307/barbara_santos/" xr:uid="{30E9F84C-CF26-F24A-889A-4C394EBD4BF5}"/>
    <hyperlink ref="C93" r:id="rId141" display="https://www.triathlon.org/athletes/profile/83367/luiza_cravo/" xr:uid="{41D2A899-4230-0E42-97F2-CE89E6E348A4}"/>
    <hyperlink ref="D93" r:id="rId142" display="https://www.triathlon.org/athletes/profile/83367/luiza_cravo/" xr:uid="{F2221DFE-1AF1-484A-9C60-9A2EDE5276BC}"/>
    <hyperlink ref="C74" r:id="rId143" display="https://www.triathlon.org/athletes/profile/52197/karol-ann_roy/" xr:uid="{5CF66045-09EA-164E-BDEC-6FAFC929A077}"/>
    <hyperlink ref="D74" r:id="rId144" display="https://www.triathlon.org/athletes/profile/52197/karol-ann_roy/" xr:uid="{A746026C-D2F5-A14F-8556-9D67D22EA8A1}"/>
    <hyperlink ref="C75" r:id="rId145" display="https://www.triathlon.org/athletes/profile/113388/colette_reimer/" xr:uid="{8E8837FB-1A1B-184F-848A-41FB0E1F11DB}"/>
    <hyperlink ref="D75" r:id="rId146" display="https://www.triathlon.org/athletes/profile/113388/colette_reimer/" xr:uid="{3875EB32-95AF-7341-B401-C486C228B873}"/>
    <hyperlink ref="C76" r:id="rId147" display="https://www.triathlon.org/athletes/profile/71406/elisabeth_boutin/" xr:uid="{34668B45-A791-2A43-8A44-AA9E59546BD9}"/>
    <hyperlink ref="D76" r:id="rId148" display="https://www.triathlon.org/athletes/profile/71406/elisabeth_boutin/" xr:uid="{77A5B636-7625-BA47-9700-8ED2811A1B45}"/>
    <hyperlink ref="C77" r:id="rId149" display="https://www.triathlon.org/athletes/profile/116302/alexandrine_coursol/" xr:uid="{038A7C94-F4CB-3744-B358-CA73A533639C}"/>
    <hyperlink ref="D77" r:id="rId150" display="https://www.triathlon.org/athletes/profile/116302/alexandrine_coursol/" xr:uid="{10DF4679-BCED-AA48-89BB-16D72A516BC3}"/>
    <hyperlink ref="C79" r:id="rId151" display="https://www.triathlon.org/athletes/profile/110519/kamille_larocque/" xr:uid="{0CA92C49-8F5E-7046-ABC1-86FA55354AD5}"/>
    <hyperlink ref="D79" r:id="rId152" display="https://www.triathlon.org/athletes/profile/110519/kamille_larocque/" xr:uid="{4D18AF9F-F58B-5040-B1BE-96FCB3920F5E}"/>
    <hyperlink ref="C81" r:id="rId153" display="https://www.triathlon.org/athletes/profile/57317/samantha_klus/" xr:uid="{BD1A316C-C6A2-E147-8191-72493DFA3B1F}"/>
    <hyperlink ref="D81" r:id="rId154" display="https://www.triathlon.org/athletes/profile/57317/samantha_klus/" xr:uid="{72840C81-FFA0-274F-8492-8270008712CC}"/>
    <hyperlink ref="C83" r:id="rId155" display="https://www.triathlon.org/athletes/profile/111934/claudie_simard/" xr:uid="{F371CEA0-A752-244D-9818-1D81801EAA89}"/>
    <hyperlink ref="D83" r:id="rId156" display="https://www.triathlon.org/athletes/profile/111934/claudie_simard/" xr:uid="{D7CD5BB4-7647-FF48-B544-C7E1507C925E}"/>
    <hyperlink ref="C86" r:id="rId157" display="https://www.triathlon.org/athletes/profile/110521/emma_skaug/" xr:uid="{DD9C534D-94E6-3943-8C98-3AF3CCC65EAB}"/>
    <hyperlink ref="D86" r:id="rId158" display="https://www.triathlon.org/athletes/profile/110521/emma_skaug/" xr:uid="{EFB07E7E-BA4F-EB4E-A062-48B8F6A79BA4}"/>
    <hyperlink ref="C87" r:id="rId159" display="https://www.triathlon.org/athletes/profile/110520/abby_wilson/" xr:uid="{62E45D56-E641-4C4F-9F6F-8D70D62E1105}"/>
    <hyperlink ref="D87" r:id="rId160" display="https://www.triathlon.org/athletes/profile/110520/abby_wilson/" xr:uid="{577B6C93-B315-6D41-AD6B-42C4D01E3E00}"/>
    <hyperlink ref="C88" r:id="rId161" display="https://www.triathlon.org/athletes/profile/93405/andreanne_briere-dulude/" xr:uid="{5DEE68F4-B5D7-E942-9824-7F7420486DD8}"/>
    <hyperlink ref="D88" r:id="rId162" display="https://www.triathlon.org/athletes/profile/93405/andreanne_briere-dulude/" xr:uid="{D9CADBAB-43E4-8F4F-B176-9817D1BF25FD}"/>
    <hyperlink ref="C89" r:id="rId163" display="https://www.triathlon.org/athletes/profile/125268/sophia_howell/" xr:uid="{57706F7E-9DF7-4342-8F9E-8D395E864611}"/>
    <hyperlink ref="D89" r:id="rId164" display="https://www.triathlon.org/athletes/profile/125268/sophia_howell/" xr:uid="{FE98E1AF-3F7B-5646-A6AF-4DA9B8143D84}"/>
    <hyperlink ref="C90" r:id="rId165" display="https://www.triathlon.org/athletes/profile/125247/sara_bourque/" xr:uid="{079FBEA4-48D0-F940-B807-7B9A47FBA533}"/>
    <hyperlink ref="D90" r:id="rId166" display="https://www.triathlon.org/athletes/profile/125247/sara_bourque/" xr:uid="{5CE387F3-96DA-BC40-B5B2-DC0FBFC88425}"/>
    <hyperlink ref="C94" r:id="rId167" display="https://www.triathlon.org/athletes/profile/123372/lizabeth_lemieux/" xr:uid="{535B23D9-A0C1-8448-8452-45818EFA8BD3}"/>
    <hyperlink ref="D94" r:id="rId168" display="https://www.triathlon.org/athletes/profile/123372/lizabeth_lemieux/" xr:uid="{7B09E49A-3B5A-9949-BE8A-A75469387E62}"/>
    <hyperlink ref="C95" r:id="rId169" display="https://www.triathlon.org/athletes/profile/31701/chelsea_raymond/" xr:uid="{94B5BF1B-9E89-D649-80FF-680988EFFFF1}"/>
    <hyperlink ref="D95" r:id="rId170" display="https://www.triathlon.org/athletes/profile/31701/chelsea_raymond/" xr:uid="{A0E420D2-DF72-E647-AAD8-3199A7D53911}"/>
    <hyperlink ref="C98" r:id="rId171" display="https://www.triathlon.org/athletes/profile/114966/rachel_faulds/" xr:uid="{3BE69207-DA11-3F47-B0F7-0F8D4EDE978B}"/>
    <hyperlink ref="D98" r:id="rId172" display="https://www.triathlon.org/athletes/profile/114966/rachel_faulds/" xr:uid="{D8EC736C-A22A-DE41-A477-EE1613E85035}"/>
    <hyperlink ref="C99" r:id="rId173" display="https://www.triathlon.org/athletes/profile/127361/nataliia_kolesova/" xr:uid="{3D823AA6-ED76-9A47-8E6C-8BD0E56EF176}"/>
    <hyperlink ref="D99" r:id="rId174" display="https://www.triathlon.org/athletes/profile/127361/nataliia_kolesova/" xr:uid="{1AC977F9-366F-EB46-AF9B-72435A5865C6}"/>
    <hyperlink ref="C100" r:id="rId175" display="https://www.triathlon.org/athletes/profile/123365/claudelle_dumas/" xr:uid="{F3D9E3EA-8821-C94B-BAF2-8E09339B86D2}"/>
    <hyperlink ref="D100" r:id="rId176" display="https://www.triathlon.org/athletes/profile/123365/claudelle_dumas/" xr:uid="{1FEFDCA3-9A00-384F-99E8-1427C456B2C0}"/>
    <hyperlink ref="C101" r:id="rId177" display="https://www.triathlon.org/athletes/profile/111780/teagan_shapansky/" xr:uid="{97C76DAF-38D6-064A-8B9E-76A4B32E44F1}"/>
    <hyperlink ref="D101" r:id="rId178" display="https://www.triathlon.org/athletes/profile/111780/teagan_shapansky/" xr:uid="{70BC7231-379C-1E4F-AD06-C5541696F0FF}"/>
    <hyperlink ref="C102" r:id="rId179" display="https://www.triathlon.org/athletes/profile/114649/ella_kubas/" xr:uid="{B4CD662E-6C4E-4A47-B92A-559A86B47731}"/>
    <hyperlink ref="D102" r:id="rId180" display="https://www.triathlon.org/athletes/profile/114649/ella_kubas/" xr:uid="{55675936-6BB4-414C-A0A5-D221F0F7EAE4}"/>
    <hyperlink ref="C103" r:id="rId181" display="https://www.triathlon.org/athletes/profile/93410/ella_hnatyshyn/" xr:uid="{F4333FC0-BF24-C041-B4E4-D61975B0DD34}"/>
    <hyperlink ref="D103" r:id="rId182" display="https://www.triathlon.org/athletes/profile/93410/ella_hnatyshyn/" xr:uid="{CB1D58C3-B3C3-EB45-ACAE-932B17F49B00}"/>
    <hyperlink ref="C104" r:id="rId183" display="https://www.triathlon.org/athletes/profile/124186/marie-ange_hebert/" xr:uid="{264FEA9C-C1CD-0D4D-966D-432ECD006D43}"/>
    <hyperlink ref="D104" r:id="rId184" display="https://www.triathlon.org/athletes/profile/124186/marie-ange_hebert/" xr:uid="{C864C5AF-78EF-7141-9137-739082CE9E8C}"/>
    <hyperlink ref="C105" r:id="rId185" display="https://www.triathlon.org/athletes/profile/23923/alicia_slade/" xr:uid="{6E8EC5A8-924B-D142-A7CD-10DD7A67AE75}"/>
    <hyperlink ref="D105" r:id="rId186" display="https://www.triathlon.org/athletes/profile/23923/alicia_slade/" xr:uid="{14E4BB53-490E-BC45-902C-EE0062B26352}"/>
    <hyperlink ref="C106" r:id="rId187" display="https://www.triathlon.org/athletes/profile/114652/catherine_chouinard/" xr:uid="{61699DF2-1E6C-EE45-A6C9-BB42414A9329}"/>
    <hyperlink ref="D106" r:id="rId188" display="https://www.triathlon.org/athletes/profile/114652/catherine_chouinard/" xr:uid="{4910D6A1-B40D-B440-AABC-276AD4239039}"/>
    <hyperlink ref="C107" r:id="rId189" display="https://www.triathlon.org/athletes/profile/132250/ava_snyder/" xr:uid="{36D202FA-B19B-4D40-8BF9-EDABF644554C}"/>
    <hyperlink ref="D107" r:id="rId190" display="https://www.triathlon.org/athletes/profile/132250/ava_snyder/" xr:uid="{E459BE58-734E-FC4B-B599-356B12527F01}"/>
    <hyperlink ref="C108" r:id="rId191" display="https://www.triathlon.org/athletes/profile/113384/charlotte_audra/" xr:uid="{C6D50E5A-9C34-8C41-9379-766F11ADC7D1}"/>
    <hyperlink ref="D108" r:id="rId192" display="https://www.triathlon.org/athletes/profile/113384/charlotte_audra/" xr:uid="{29F5E9FF-8244-5643-82D2-7A382F2AEF48}"/>
    <hyperlink ref="C96" r:id="rId193" display="https://www.triathlon.org/athletes/profile/55743/catalina_salazar/" xr:uid="{E4A90690-92A8-7940-871E-09229F1FA7AF}"/>
    <hyperlink ref="D96" r:id="rId194" display="https://www.triathlon.org/athletes/profile/55743/catalina_salazar/" xr:uid="{389DC9BA-C46D-444D-B01D-981711933FFE}"/>
    <hyperlink ref="C78" r:id="rId195" display="https://www.triathlon.org/athletes/profile/103779/raz_poradosu/" xr:uid="{FAF5616C-C869-A24E-9B4C-3967E72D32C4}"/>
    <hyperlink ref="D78" r:id="rId196" display="https://www.triathlon.org/athletes/profile/103779/raz_poradosu/" xr:uid="{F391B3B6-A281-1546-936F-FD07E0400066}"/>
    <hyperlink ref="C73" r:id="rId197" display="https://www.triathlon.org/athletes/profile/52539/brittany_warly/" xr:uid="{5595C893-FCF8-5141-90C6-F9581D432ABD}"/>
    <hyperlink ref="D73" r:id="rId198" display="https://www.triathlon.org/athletes/profile/52539/brittany_warly/" xr:uid="{9C364B5B-F8CF-DA47-91BE-55004C8B5ED3}"/>
    <hyperlink ref="C71" r:id="rId199" display="https://www.triathlon.org/athletes/profile/84982/hiraku_fukuoka/" xr:uid="{CDFEF0A1-734E-D84C-AEFA-1DB6DAFBC1B8}"/>
    <hyperlink ref="D71" r:id="rId200" display="https://www.triathlon.org/athletes/profile/84982/hiraku_fukuoka/" xr:uid="{E564DF39-E68F-F440-B891-6E88FE5C3D60}"/>
    <hyperlink ref="C85" r:id="rId201" display="https://www.triathlon.org/athletes/profile/124609/ana_maria_valentina_torres_gomez/" xr:uid="{8B26425C-5A43-4247-9FEF-BCB7B9B87468}"/>
    <hyperlink ref="D85" r:id="rId202" display="https://www.triathlon.org/athletes/profile/124609/ana_maria_valentina_torres_gomez/" xr:uid="{0752CDC6-53BE-0F43-9D93-5039A587F477}"/>
    <hyperlink ref="C92" r:id="rId203" display="https://www.triathlon.org/athletes/profile/113765/maria_isabel_solorzano/" xr:uid="{DC6F3E99-F049-1843-9910-76388B416263}"/>
    <hyperlink ref="D92" r:id="rId204" display="https://www.triathlon.org/athletes/profile/113765/maria_isabel_solorzano/" xr:uid="{6A84C518-575B-7247-BE69-62854300E7BC}"/>
    <hyperlink ref="C84" r:id="rId205" display="https://www.triathlon.org/athletes/profile/81066/eva_goodisson/" xr:uid="{51A1B38F-30D7-A14D-BDE2-AC9571FF0B0C}"/>
    <hyperlink ref="D84" r:id="rId206" display="https://www.triathlon.org/athletes/profile/81066/eva_goodisson/" xr:uid="{BA71C1F1-85AF-CE42-B3F8-6B3727C7EBDE}"/>
    <hyperlink ref="C82" r:id="rId207" display="https://www.triathlon.org/athletes/profile/89023/rachel_pearson/" xr:uid="{4F540EE3-E533-5349-AD0F-4F5F07894AC8}"/>
    <hyperlink ref="D82" r:id="rId208" display="https://www.triathlon.org/athletes/profile/89023/rachel_pearson/" xr:uid="{F24A3FF4-E938-544D-A7BC-2B148C359985}"/>
    <hyperlink ref="C97" r:id="rId209" display="https://www.triathlon.org/athletes/profile/83464/rebecca_naughton/" xr:uid="{8880577D-796B-F647-BEE0-9A20AF4CDD7E}"/>
    <hyperlink ref="D97" r:id="rId210" display="https://www.triathlon.org/athletes/profile/83464/rebecca_naughton/" xr:uid="{E0226E3B-BA96-3C4A-94D4-8FDC503D0B4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97FFD-DD5E-2540-8107-19437D10C416}">
  <dimension ref="A1:S52"/>
  <sheetViews>
    <sheetView topLeftCell="A11" workbookViewId="0">
      <selection activeCell="O28" sqref="O28"/>
    </sheetView>
  </sheetViews>
  <sheetFormatPr baseColWidth="10" defaultRowHeight="16" x14ac:dyDescent="0.2"/>
  <cols>
    <col min="5" max="13" width="10.83203125" customWidth="1"/>
  </cols>
  <sheetData>
    <row r="1" spans="1:19" x14ac:dyDescent="0.2">
      <c r="B1" s="65" t="s">
        <v>155</v>
      </c>
      <c r="C1" s="65" t="s">
        <v>156</v>
      </c>
      <c r="D1" s="65" t="s">
        <v>157</v>
      </c>
      <c r="E1" s="65" t="s">
        <v>158</v>
      </c>
      <c r="F1" s="65" t="s">
        <v>159</v>
      </c>
      <c r="G1" s="65" t="s">
        <v>160</v>
      </c>
      <c r="H1" s="65" t="s">
        <v>161</v>
      </c>
      <c r="I1" s="65" t="s">
        <v>162</v>
      </c>
      <c r="J1" s="65" t="s">
        <v>163</v>
      </c>
      <c r="K1" s="65" t="s">
        <v>164</v>
      </c>
      <c r="L1" s="65" t="s">
        <v>165</v>
      </c>
      <c r="M1" s="65" t="s">
        <v>1068</v>
      </c>
      <c r="N1" s="65" t="s">
        <v>1058</v>
      </c>
      <c r="O1" s="65" t="s">
        <v>1066</v>
      </c>
      <c r="P1" s="65" t="s">
        <v>1059</v>
      </c>
    </row>
    <row r="2" spans="1:19" x14ac:dyDescent="0.2">
      <c r="A2">
        <v>1</v>
      </c>
      <c r="B2" s="66" t="s">
        <v>235</v>
      </c>
      <c r="C2" s="66" t="s">
        <v>876</v>
      </c>
      <c r="D2" s="66" t="s">
        <v>258</v>
      </c>
      <c r="E2" s="67">
        <v>105</v>
      </c>
      <c r="F2" s="68" t="s">
        <v>301</v>
      </c>
      <c r="G2" s="68" t="s">
        <v>273</v>
      </c>
      <c r="H2" s="68" t="s">
        <v>877</v>
      </c>
      <c r="I2" s="68" t="s">
        <v>878</v>
      </c>
      <c r="J2" s="68" t="s">
        <v>879</v>
      </c>
      <c r="K2" s="67">
        <v>1</v>
      </c>
      <c r="L2" s="68" t="s">
        <v>338</v>
      </c>
      <c r="M2" s="68"/>
      <c r="R2">
        <f>58.37*1.08</f>
        <v>63.0396</v>
      </c>
      <c r="S2">
        <f>22/60</f>
        <v>0.36666666666666664</v>
      </c>
    </row>
    <row r="3" spans="1:19" x14ac:dyDescent="0.2">
      <c r="A3">
        <v>2</v>
      </c>
      <c r="B3" s="66" t="s">
        <v>880</v>
      </c>
      <c r="C3" s="66" t="s">
        <v>881</v>
      </c>
      <c r="D3" s="66" t="s">
        <v>146</v>
      </c>
      <c r="E3" s="67">
        <v>101</v>
      </c>
      <c r="F3" s="68" t="s">
        <v>882</v>
      </c>
      <c r="G3" s="68" t="s">
        <v>167</v>
      </c>
      <c r="H3" s="68" t="s">
        <v>180</v>
      </c>
      <c r="I3" s="68" t="s">
        <v>883</v>
      </c>
      <c r="J3" s="68" t="s">
        <v>314</v>
      </c>
      <c r="K3" s="67">
        <v>2</v>
      </c>
      <c r="L3" s="68" t="s">
        <v>884</v>
      </c>
      <c r="M3" s="68"/>
    </row>
    <row r="4" spans="1:19" x14ac:dyDescent="0.2">
      <c r="A4">
        <v>3</v>
      </c>
      <c r="B4" s="66" t="s">
        <v>848</v>
      </c>
      <c r="C4" s="66" t="s">
        <v>849</v>
      </c>
      <c r="D4" s="66" t="s">
        <v>198</v>
      </c>
      <c r="E4" s="67">
        <v>103</v>
      </c>
      <c r="F4" s="68" t="s">
        <v>885</v>
      </c>
      <c r="G4" s="68" t="s">
        <v>268</v>
      </c>
      <c r="H4" s="68" t="s">
        <v>886</v>
      </c>
      <c r="I4" s="68" t="s">
        <v>883</v>
      </c>
      <c r="J4" s="68" t="s">
        <v>887</v>
      </c>
      <c r="K4" s="67">
        <v>3</v>
      </c>
      <c r="L4" s="68" t="s">
        <v>888</v>
      </c>
      <c r="M4" s="68"/>
    </row>
    <row r="5" spans="1:19" x14ac:dyDescent="0.2">
      <c r="A5">
        <v>4</v>
      </c>
      <c r="B5" s="66" t="s">
        <v>854</v>
      </c>
      <c r="C5" s="66" t="s">
        <v>855</v>
      </c>
      <c r="D5" s="66" t="s">
        <v>258</v>
      </c>
      <c r="E5" s="67">
        <v>104</v>
      </c>
      <c r="F5" s="68" t="s">
        <v>259</v>
      </c>
      <c r="G5" s="68" t="s">
        <v>177</v>
      </c>
      <c r="H5" s="68" t="s">
        <v>889</v>
      </c>
      <c r="I5" s="68" t="s">
        <v>890</v>
      </c>
      <c r="J5" s="68" t="s">
        <v>891</v>
      </c>
      <c r="K5" s="67">
        <v>4</v>
      </c>
      <c r="L5" s="68" t="s">
        <v>892</v>
      </c>
      <c r="M5" s="68"/>
    </row>
    <row r="6" spans="1:19" x14ac:dyDescent="0.2">
      <c r="A6">
        <v>5</v>
      </c>
      <c r="B6" s="66" t="s">
        <v>94</v>
      </c>
      <c r="C6" s="66" t="s">
        <v>93</v>
      </c>
      <c r="D6" s="66" t="s">
        <v>147</v>
      </c>
      <c r="E6" s="67">
        <v>120</v>
      </c>
      <c r="F6" s="68" t="s">
        <v>893</v>
      </c>
      <c r="G6" s="68" t="s">
        <v>172</v>
      </c>
      <c r="H6" s="68" t="s">
        <v>894</v>
      </c>
      <c r="I6" s="68" t="s">
        <v>883</v>
      </c>
      <c r="J6" s="68" t="s">
        <v>895</v>
      </c>
      <c r="K6" s="67">
        <v>5</v>
      </c>
      <c r="L6" s="68" t="s">
        <v>345</v>
      </c>
      <c r="M6" s="68" t="s">
        <v>1060</v>
      </c>
      <c r="N6" s="159">
        <v>1600</v>
      </c>
      <c r="O6" s="164" t="s">
        <v>66</v>
      </c>
      <c r="P6" s="164"/>
    </row>
    <row r="7" spans="1:19" x14ac:dyDescent="0.2">
      <c r="A7">
        <v>6</v>
      </c>
      <c r="B7" s="66" t="s">
        <v>896</v>
      </c>
      <c r="C7" s="66" t="s">
        <v>93</v>
      </c>
      <c r="D7" s="66" t="s">
        <v>147</v>
      </c>
      <c r="E7" s="67">
        <v>108</v>
      </c>
      <c r="F7" s="68" t="s">
        <v>897</v>
      </c>
      <c r="G7" s="68" t="s">
        <v>343</v>
      </c>
      <c r="H7" s="68" t="s">
        <v>191</v>
      </c>
      <c r="I7" s="68" t="s">
        <v>898</v>
      </c>
      <c r="J7" s="68" t="s">
        <v>899</v>
      </c>
      <c r="K7" s="67">
        <v>6</v>
      </c>
      <c r="L7" s="68" t="s">
        <v>900</v>
      </c>
      <c r="M7" s="68" t="s">
        <v>1061</v>
      </c>
      <c r="N7" s="159">
        <v>1480</v>
      </c>
      <c r="O7" s="164" t="s">
        <v>1067</v>
      </c>
      <c r="P7" s="164"/>
    </row>
    <row r="8" spans="1:19" x14ac:dyDescent="0.2">
      <c r="A8">
        <v>7</v>
      </c>
      <c r="B8" s="66" t="s">
        <v>205</v>
      </c>
      <c r="C8" s="66" t="s">
        <v>206</v>
      </c>
      <c r="D8" s="66" t="s">
        <v>147</v>
      </c>
      <c r="E8" s="67">
        <v>113</v>
      </c>
      <c r="F8" s="68" t="s">
        <v>901</v>
      </c>
      <c r="G8" s="68" t="s">
        <v>177</v>
      </c>
      <c r="H8" s="68" t="s">
        <v>186</v>
      </c>
      <c r="I8" s="68" t="s">
        <v>902</v>
      </c>
      <c r="J8" s="68" t="s">
        <v>903</v>
      </c>
      <c r="K8" s="67">
        <v>7</v>
      </c>
      <c r="L8" s="68" t="s">
        <v>904</v>
      </c>
      <c r="M8" s="68" t="s">
        <v>1062</v>
      </c>
      <c r="N8" s="159">
        <v>1369</v>
      </c>
      <c r="O8" s="164" t="s">
        <v>66</v>
      </c>
      <c r="P8" s="164"/>
    </row>
    <row r="9" spans="1:19" x14ac:dyDescent="0.2">
      <c r="A9">
        <v>8</v>
      </c>
      <c r="B9" s="66" t="s">
        <v>182</v>
      </c>
      <c r="C9" s="66" t="s">
        <v>183</v>
      </c>
      <c r="D9" s="66" t="s">
        <v>147</v>
      </c>
      <c r="E9" s="67">
        <v>109</v>
      </c>
      <c r="F9" s="68" t="s">
        <v>897</v>
      </c>
      <c r="G9" s="68" t="s">
        <v>190</v>
      </c>
      <c r="H9" s="68" t="s">
        <v>905</v>
      </c>
      <c r="I9" s="68" t="s">
        <v>883</v>
      </c>
      <c r="J9" s="68" t="s">
        <v>906</v>
      </c>
      <c r="K9" s="67">
        <v>8</v>
      </c>
      <c r="L9" s="68" t="s">
        <v>907</v>
      </c>
      <c r="M9" s="68" t="s">
        <v>1060</v>
      </c>
      <c r="N9" s="159">
        <v>1266.33</v>
      </c>
      <c r="O9" s="164" t="s">
        <v>66</v>
      </c>
      <c r="P9" s="164"/>
    </row>
    <row r="10" spans="1:19" x14ac:dyDescent="0.2">
      <c r="A10">
        <v>9</v>
      </c>
      <c r="B10" s="66" t="s">
        <v>70</v>
      </c>
      <c r="C10" s="66" t="s">
        <v>115</v>
      </c>
      <c r="D10" s="66" t="s">
        <v>147</v>
      </c>
      <c r="E10" s="67">
        <v>107</v>
      </c>
      <c r="F10" s="68" t="s">
        <v>908</v>
      </c>
      <c r="G10" s="68" t="s">
        <v>279</v>
      </c>
      <c r="H10" s="68" t="s">
        <v>909</v>
      </c>
      <c r="I10" s="68" t="s">
        <v>910</v>
      </c>
      <c r="J10" s="68" t="s">
        <v>911</v>
      </c>
      <c r="K10" s="67">
        <v>9</v>
      </c>
      <c r="L10" s="68" t="s">
        <v>912</v>
      </c>
      <c r="M10" s="68" t="s">
        <v>1060</v>
      </c>
      <c r="N10" s="159">
        <v>1171.3499999999999</v>
      </c>
      <c r="O10" s="164" t="s">
        <v>1067</v>
      </c>
      <c r="P10" s="164"/>
    </row>
    <row r="11" spans="1:19" x14ac:dyDescent="0.2">
      <c r="A11">
        <v>10</v>
      </c>
      <c r="B11" s="66" t="s">
        <v>80</v>
      </c>
      <c r="C11" s="66" t="s">
        <v>203</v>
      </c>
      <c r="D11" s="66" t="s">
        <v>147</v>
      </c>
      <c r="E11" s="67">
        <v>117</v>
      </c>
      <c r="F11" s="68" t="s">
        <v>913</v>
      </c>
      <c r="G11" s="68" t="s">
        <v>172</v>
      </c>
      <c r="H11" s="68" t="s">
        <v>914</v>
      </c>
      <c r="I11" s="68" t="s">
        <v>890</v>
      </c>
      <c r="J11" s="68" t="s">
        <v>915</v>
      </c>
      <c r="K11" s="67">
        <v>10</v>
      </c>
      <c r="L11" s="68" t="s">
        <v>916</v>
      </c>
      <c r="M11" s="68" t="s">
        <v>1060</v>
      </c>
      <c r="N11" s="159">
        <v>1083.5</v>
      </c>
      <c r="O11" s="159" t="s">
        <v>152</v>
      </c>
      <c r="P11" s="164">
        <v>1000</v>
      </c>
    </row>
    <row r="12" spans="1:19" x14ac:dyDescent="0.2">
      <c r="A12">
        <v>11</v>
      </c>
      <c r="B12" s="66" t="s">
        <v>82</v>
      </c>
      <c r="C12" s="66" t="s">
        <v>244</v>
      </c>
      <c r="D12" s="66" t="s">
        <v>147</v>
      </c>
      <c r="E12" s="67">
        <v>112</v>
      </c>
      <c r="F12" s="68" t="s">
        <v>913</v>
      </c>
      <c r="G12" s="68" t="s">
        <v>196</v>
      </c>
      <c r="H12" s="68" t="s">
        <v>886</v>
      </c>
      <c r="I12" s="68" t="s">
        <v>910</v>
      </c>
      <c r="J12" s="68" t="s">
        <v>347</v>
      </c>
      <c r="K12" s="67">
        <v>11</v>
      </c>
      <c r="L12" s="68" t="s">
        <v>917</v>
      </c>
      <c r="M12" s="68" t="s">
        <v>1060</v>
      </c>
      <c r="N12" s="159">
        <v>1002.24</v>
      </c>
      <c r="O12" s="164" t="s">
        <v>1067</v>
      </c>
      <c r="P12" s="164"/>
    </row>
    <row r="13" spans="1:19" x14ac:dyDescent="0.2">
      <c r="A13">
        <v>12</v>
      </c>
      <c r="B13" s="66" t="s">
        <v>175</v>
      </c>
      <c r="C13" s="66" t="s">
        <v>176</v>
      </c>
      <c r="D13" s="66" t="s">
        <v>59</v>
      </c>
      <c r="E13" s="67">
        <v>126</v>
      </c>
      <c r="F13" s="68" t="s">
        <v>336</v>
      </c>
      <c r="G13" s="68" t="s">
        <v>209</v>
      </c>
      <c r="H13" s="68" t="s">
        <v>918</v>
      </c>
      <c r="I13" s="68" t="s">
        <v>878</v>
      </c>
      <c r="J13" s="68" t="s">
        <v>919</v>
      </c>
      <c r="K13" s="67">
        <v>12</v>
      </c>
      <c r="L13" s="68" t="s">
        <v>920</v>
      </c>
      <c r="M13" s="68"/>
    </row>
    <row r="14" spans="1:19" x14ac:dyDescent="0.2">
      <c r="A14">
        <v>13</v>
      </c>
      <c r="B14" s="66" t="s">
        <v>223</v>
      </c>
      <c r="C14" s="66" t="s">
        <v>224</v>
      </c>
      <c r="D14" s="66" t="s">
        <v>147</v>
      </c>
      <c r="E14" s="67">
        <v>111</v>
      </c>
      <c r="F14" s="68" t="s">
        <v>913</v>
      </c>
      <c r="G14" s="68" t="s">
        <v>179</v>
      </c>
      <c r="H14" s="68" t="s">
        <v>921</v>
      </c>
      <c r="I14" s="68" t="s">
        <v>878</v>
      </c>
      <c r="J14" s="68" t="s">
        <v>922</v>
      </c>
      <c r="K14" s="67">
        <v>13</v>
      </c>
      <c r="L14" s="68" t="s">
        <v>923</v>
      </c>
      <c r="M14" s="68" t="s">
        <v>1062</v>
      </c>
      <c r="N14" s="159">
        <v>927.07</v>
      </c>
      <c r="O14" s="165" t="s">
        <v>152</v>
      </c>
      <c r="P14" s="159">
        <v>925</v>
      </c>
    </row>
    <row r="15" spans="1:19" x14ac:dyDescent="0.2">
      <c r="A15">
        <v>14</v>
      </c>
      <c r="B15" s="66" t="s">
        <v>924</v>
      </c>
      <c r="C15" s="66" t="s">
        <v>925</v>
      </c>
      <c r="D15" s="66" t="s">
        <v>146</v>
      </c>
      <c r="E15" s="67">
        <v>122</v>
      </c>
      <c r="F15" s="68" t="s">
        <v>926</v>
      </c>
      <c r="G15" s="68" t="s">
        <v>177</v>
      </c>
      <c r="H15" s="68" t="s">
        <v>927</v>
      </c>
      <c r="I15" s="68" t="s">
        <v>928</v>
      </c>
      <c r="J15" s="68" t="s">
        <v>311</v>
      </c>
      <c r="K15" s="67">
        <v>14</v>
      </c>
      <c r="L15" s="68" t="s">
        <v>929</v>
      </c>
      <c r="M15" s="68"/>
    </row>
    <row r="16" spans="1:19" x14ac:dyDescent="0.2">
      <c r="A16">
        <v>15</v>
      </c>
      <c r="B16" s="66" t="s">
        <v>930</v>
      </c>
      <c r="C16" s="66" t="s">
        <v>873</v>
      </c>
      <c r="D16" s="66" t="s">
        <v>147</v>
      </c>
      <c r="E16" s="67">
        <v>102</v>
      </c>
      <c r="F16" s="68" t="s">
        <v>931</v>
      </c>
      <c r="G16" s="68" t="s">
        <v>279</v>
      </c>
      <c r="H16" s="68" t="s">
        <v>932</v>
      </c>
      <c r="I16" s="68" t="s">
        <v>933</v>
      </c>
      <c r="J16" s="68" t="s">
        <v>934</v>
      </c>
      <c r="K16" s="67">
        <v>15</v>
      </c>
      <c r="L16" s="68" t="s">
        <v>354</v>
      </c>
      <c r="M16" s="68" t="s">
        <v>1060</v>
      </c>
      <c r="N16" s="159">
        <v>857.54</v>
      </c>
      <c r="O16" s="165" t="s">
        <v>152</v>
      </c>
      <c r="P16" s="159">
        <v>855.63</v>
      </c>
    </row>
    <row r="17" spans="1:16" x14ac:dyDescent="0.2">
      <c r="A17">
        <v>16</v>
      </c>
      <c r="B17" s="66" t="s">
        <v>850</v>
      </c>
      <c r="C17" s="66" t="s">
        <v>851</v>
      </c>
      <c r="D17" s="66" t="s">
        <v>149</v>
      </c>
      <c r="E17" s="67">
        <v>115</v>
      </c>
      <c r="F17" s="68" t="s">
        <v>304</v>
      </c>
      <c r="G17" s="68" t="s">
        <v>222</v>
      </c>
      <c r="H17" s="68" t="s">
        <v>935</v>
      </c>
      <c r="I17" s="68" t="s">
        <v>878</v>
      </c>
      <c r="J17" s="68" t="s">
        <v>936</v>
      </c>
      <c r="K17" s="67">
        <v>16</v>
      </c>
      <c r="L17" s="68" t="s">
        <v>937</v>
      </c>
      <c r="M17" s="68"/>
    </row>
    <row r="18" spans="1:16" x14ac:dyDescent="0.2">
      <c r="A18">
        <v>17</v>
      </c>
      <c r="B18" s="66" t="s">
        <v>836</v>
      </c>
      <c r="C18" s="66" t="s">
        <v>838</v>
      </c>
      <c r="D18" s="66" t="s">
        <v>147</v>
      </c>
      <c r="E18" s="67">
        <v>127</v>
      </c>
      <c r="F18" s="68" t="s">
        <v>322</v>
      </c>
      <c r="G18" s="68" t="s">
        <v>172</v>
      </c>
      <c r="H18" s="68" t="s">
        <v>938</v>
      </c>
      <c r="I18" s="68" t="s">
        <v>898</v>
      </c>
      <c r="J18" s="68" t="s">
        <v>939</v>
      </c>
      <c r="K18" s="67">
        <v>17</v>
      </c>
      <c r="L18" s="68" t="s">
        <v>940</v>
      </c>
      <c r="M18" s="68" t="s">
        <v>1062</v>
      </c>
      <c r="N18" s="159">
        <v>793.22</v>
      </c>
      <c r="O18" s="164" t="s">
        <v>1067</v>
      </c>
      <c r="P18" s="164"/>
    </row>
    <row r="19" spans="1:16" x14ac:dyDescent="0.2">
      <c r="A19">
        <v>18</v>
      </c>
      <c r="B19" s="66" t="s">
        <v>506</v>
      </c>
      <c r="C19" s="66" t="s">
        <v>831</v>
      </c>
      <c r="D19" s="66" t="s">
        <v>147</v>
      </c>
      <c r="E19" s="67">
        <v>131</v>
      </c>
      <c r="F19" s="68" t="s">
        <v>319</v>
      </c>
      <c r="G19" s="68" t="s">
        <v>179</v>
      </c>
      <c r="H19" s="68" t="s">
        <v>941</v>
      </c>
      <c r="I19" s="68" t="s">
        <v>878</v>
      </c>
      <c r="J19" s="68" t="s">
        <v>355</v>
      </c>
      <c r="K19" s="67">
        <v>18</v>
      </c>
      <c r="L19" s="68" t="s">
        <v>942</v>
      </c>
      <c r="M19" s="68" t="s">
        <v>1063</v>
      </c>
      <c r="N19" s="159">
        <v>733.73</v>
      </c>
      <c r="O19" s="164" t="s">
        <v>66</v>
      </c>
      <c r="P19" s="164"/>
    </row>
    <row r="20" spans="1:16" x14ac:dyDescent="0.2">
      <c r="A20">
        <v>19</v>
      </c>
      <c r="B20" s="66" t="s">
        <v>214</v>
      </c>
      <c r="C20" s="66" t="s">
        <v>830</v>
      </c>
      <c r="D20" s="66" t="s">
        <v>147</v>
      </c>
      <c r="E20" s="67">
        <v>119</v>
      </c>
      <c r="F20" s="68" t="s">
        <v>943</v>
      </c>
      <c r="G20" s="68" t="s">
        <v>190</v>
      </c>
      <c r="H20" s="68" t="s">
        <v>210</v>
      </c>
      <c r="I20" s="68" t="s">
        <v>898</v>
      </c>
      <c r="J20" s="68" t="s">
        <v>944</v>
      </c>
      <c r="K20" s="67">
        <v>19</v>
      </c>
      <c r="L20" s="68" t="s">
        <v>945</v>
      </c>
      <c r="M20" s="68" t="s">
        <v>1062</v>
      </c>
      <c r="N20" s="159">
        <v>678.7</v>
      </c>
      <c r="O20" s="165" t="s">
        <v>152</v>
      </c>
      <c r="P20" s="159">
        <v>791.45</v>
      </c>
    </row>
    <row r="21" spans="1:16" x14ac:dyDescent="0.2">
      <c r="A21">
        <v>20</v>
      </c>
      <c r="B21" s="66" t="s">
        <v>84</v>
      </c>
      <c r="C21" s="66" t="s">
        <v>83</v>
      </c>
      <c r="D21" s="66" t="s">
        <v>147</v>
      </c>
      <c r="E21" s="67">
        <v>110</v>
      </c>
      <c r="F21" s="68" t="s">
        <v>336</v>
      </c>
      <c r="G21" s="68" t="s">
        <v>207</v>
      </c>
      <c r="H21" s="68" t="s">
        <v>946</v>
      </c>
      <c r="I21" s="68" t="s">
        <v>878</v>
      </c>
      <c r="J21" s="68" t="s">
        <v>947</v>
      </c>
      <c r="K21" s="67">
        <v>20</v>
      </c>
      <c r="L21" s="68" t="s">
        <v>356</v>
      </c>
      <c r="M21" s="68" t="s">
        <v>1060</v>
      </c>
      <c r="N21" s="159">
        <v>627.79999999999995</v>
      </c>
      <c r="O21" s="165" t="s">
        <v>152</v>
      </c>
      <c r="P21" s="159">
        <v>732.09</v>
      </c>
    </row>
    <row r="22" spans="1:16" x14ac:dyDescent="0.2">
      <c r="A22">
        <v>21</v>
      </c>
      <c r="B22" s="66" t="s">
        <v>948</v>
      </c>
      <c r="C22" s="66" t="s">
        <v>949</v>
      </c>
      <c r="D22" s="66" t="s">
        <v>147</v>
      </c>
      <c r="E22" s="67">
        <v>129</v>
      </c>
      <c r="F22" s="68" t="s">
        <v>950</v>
      </c>
      <c r="G22" s="68" t="s">
        <v>172</v>
      </c>
      <c r="H22" s="68" t="s">
        <v>914</v>
      </c>
      <c r="I22" s="68" t="s">
        <v>878</v>
      </c>
      <c r="J22" s="68" t="s">
        <v>951</v>
      </c>
      <c r="K22" s="67">
        <v>21</v>
      </c>
      <c r="L22" s="68" t="s">
        <v>952</v>
      </c>
      <c r="M22" s="68" t="s">
        <v>1064</v>
      </c>
      <c r="N22" s="159">
        <v>580.71</v>
      </c>
      <c r="O22" s="164" t="s">
        <v>1067</v>
      </c>
      <c r="P22" s="164"/>
    </row>
    <row r="23" spans="1:16" x14ac:dyDescent="0.2">
      <c r="A23">
        <v>22</v>
      </c>
      <c r="B23" s="66" t="s">
        <v>827</v>
      </c>
      <c r="C23" s="66" t="s">
        <v>828</v>
      </c>
      <c r="D23" s="66" t="s">
        <v>147</v>
      </c>
      <c r="E23" s="67">
        <v>106</v>
      </c>
      <c r="F23" s="68" t="s">
        <v>953</v>
      </c>
      <c r="G23" s="68" t="s">
        <v>954</v>
      </c>
      <c r="H23" s="68" t="s">
        <v>955</v>
      </c>
      <c r="I23" s="68" t="s">
        <v>883</v>
      </c>
      <c r="J23" s="68" t="s">
        <v>956</v>
      </c>
      <c r="K23" s="67">
        <v>22</v>
      </c>
      <c r="L23" s="68" t="s">
        <v>957</v>
      </c>
      <c r="M23" s="68" t="s">
        <v>1065</v>
      </c>
      <c r="N23" s="159">
        <v>537.16</v>
      </c>
      <c r="O23" s="165" t="s">
        <v>152</v>
      </c>
      <c r="P23" s="159">
        <v>677.19</v>
      </c>
    </row>
    <row r="24" spans="1:16" x14ac:dyDescent="0.2">
      <c r="A24">
        <v>23</v>
      </c>
      <c r="B24" s="66" t="s">
        <v>92</v>
      </c>
      <c r="C24" s="66" t="s">
        <v>217</v>
      </c>
      <c r="D24" s="66" t="s">
        <v>147</v>
      </c>
      <c r="E24" s="67">
        <v>123</v>
      </c>
      <c r="F24" s="68" t="s">
        <v>943</v>
      </c>
      <c r="G24" s="68" t="s">
        <v>207</v>
      </c>
      <c r="H24" s="68" t="s">
        <v>958</v>
      </c>
      <c r="I24" s="68" t="s">
        <v>878</v>
      </c>
      <c r="J24" s="68" t="s">
        <v>959</v>
      </c>
      <c r="K24" s="67">
        <v>23</v>
      </c>
      <c r="L24" s="68" t="s">
        <v>192</v>
      </c>
      <c r="M24" s="68" t="s">
        <v>1060</v>
      </c>
      <c r="N24" s="159">
        <v>496.87</v>
      </c>
      <c r="O24" s="164" t="s">
        <v>1067</v>
      </c>
      <c r="P24" s="164"/>
    </row>
    <row r="25" spans="1:16" x14ac:dyDescent="0.2">
      <c r="A25">
        <v>24</v>
      </c>
      <c r="B25" s="66" t="s">
        <v>166</v>
      </c>
      <c r="C25" s="66" t="s">
        <v>829</v>
      </c>
      <c r="D25" s="66" t="s">
        <v>147</v>
      </c>
      <c r="E25" s="67">
        <v>114</v>
      </c>
      <c r="F25" s="68" t="s">
        <v>304</v>
      </c>
      <c r="G25" s="68" t="s">
        <v>209</v>
      </c>
      <c r="H25" s="68" t="s">
        <v>204</v>
      </c>
      <c r="I25" s="68" t="s">
        <v>960</v>
      </c>
      <c r="J25" s="68" t="s">
        <v>961</v>
      </c>
      <c r="K25" s="67">
        <v>24</v>
      </c>
      <c r="L25" s="68" t="s">
        <v>962</v>
      </c>
      <c r="M25" s="68" t="s">
        <v>1062</v>
      </c>
      <c r="N25" s="159">
        <v>459.61</v>
      </c>
      <c r="O25" s="165" t="s">
        <v>152</v>
      </c>
      <c r="P25" s="159">
        <v>626.4</v>
      </c>
    </row>
    <row r="26" spans="1:16" x14ac:dyDescent="0.2">
      <c r="A26">
        <v>25</v>
      </c>
      <c r="B26" s="66" t="s">
        <v>78</v>
      </c>
      <c r="C26" s="66" t="s">
        <v>77</v>
      </c>
      <c r="D26" s="66" t="s">
        <v>147</v>
      </c>
      <c r="E26" s="67">
        <v>125</v>
      </c>
      <c r="F26" s="68" t="s">
        <v>963</v>
      </c>
      <c r="G26" s="68" t="s">
        <v>279</v>
      </c>
      <c r="H26" s="68" t="s">
        <v>935</v>
      </c>
      <c r="I26" s="68" t="s">
        <v>890</v>
      </c>
      <c r="J26" s="68" t="s">
        <v>964</v>
      </c>
      <c r="K26" s="67">
        <v>25</v>
      </c>
      <c r="L26" s="68" t="s">
        <v>965</v>
      </c>
      <c r="M26" s="68" t="s">
        <v>1060</v>
      </c>
      <c r="N26" s="159">
        <v>425.14</v>
      </c>
      <c r="O26" s="165" t="s">
        <v>152</v>
      </c>
      <c r="P26" s="159">
        <v>579.41999999999996</v>
      </c>
    </row>
    <row r="27" spans="1:16" x14ac:dyDescent="0.2">
      <c r="A27">
        <v>26</v>
      </c>
      <c r="B27" s="66" t="s">
        <v>175</v>
      </c>
      <c r="C27" s="66" t="s">
        <v>966</v>
      </c>
      <c r="D27" s="66" t="s">
        <v>146</v>
      </c>
      <c r="E27" s="67">
        <v>124</v>
      </c>
      <c r="F27" s="68" t="s">
        <v>277</v>
      </c>
      <c r="G27" s="68" t="s">
        <v>207</v>
      </c>
      <c r="H27" s="68" t="s">
        <v>967</v>
      </c>
      <c r="I27" s="68" t="s">
        <v>902</v>
      </c>
      <c r="J27" s="68" t="s">
        <v>968</v>
      </c>
      <c r="K27" s="67">
        <v>26</v>
      </c>
      <c r="L27" s="68" t="s">
        <v>969</v>
      </c>
      <c r="M27" s="68"/>
    </row>
    <row r="28" spans="1:16" x14ac:dyDescent="0.2">
      <c r="A28">
        <v>27</v>
      </c>
      <c r="B28" s="66" t="s">
        <v>832</v>
      </c>
      <c r="C28" s="66" t="s">
        <v>833</v>
      </c>
      <c r="D28" s="66" t="s">
        <v>147</v>
      </c>
      <c r="E28" s="67">
        <v>130</v>
      </c>
      <c r="F28" s="68" t="s">
        <v>272</v>
      </c>
      <c r="G28" s="68" t="s">
        <v>196</v>
      </c>
      <c r="H28" s="68" t="s">
        <v>967</v>
      </c>
      <c r="I28" s="68" t="s">
        <v>898</v>
      </c>
      <c r="J28" s="68" t="s">
        <v>970</v>
      </c>
      <c r="K28" s="67">
        <v>27</v>
      </c>
      <c r="L28" s="68" t="s">
        <v>971</v>
      </c>
      <c r="M28" s="68" t="s">
        <v>1064</v>
      </c>
      <c r="N28" s="159">
        <v>393.25</v>
      </c>
      <c r="O28" s="165" t="s">
        <v>152</v>
      </c>
      <c r="P28" s="159">
        <v>535.96</v>
      </c>
    </row>
    <row r="29" spans="1:16" x14ac:dyDescent="0.2">
      <c r="A29">
        <v>28</v>
      </c>
      <c r="B29" s="66" t="s">
        <v>188</v>
      </c>
      <c r="C29" s="66" t="s">
        <v>189</v>
      </c>
      <c r="D29" s="66" t="s">
        <v>147</v>
      </c>
      <c r="E29" s="67">
        <v>116</v>
      </c>
      <c r="F29" s="68" t="s">
        <v>289</v>
      </c>
      <c r="G29" s="68" t="s">
        <v>954</v>
      </c>
      <c r="H29" s="68" t="s">
        <v>972</v>
      </c>
      <c r="I29" s="68" t="s">
        <v>890</v>
      </c>
      <c r="J29" s="68" t="s">
        <v>973</v>
      </c>
      <c r="K29" s="67">
        <v>28</v>
      </c>
      <c r="L29" s="68" t="s">
        <v>974</v>
      </c>
      <c r="M29" s="68" t="s">
        <v>1063</v>
      </c>
      <c r="N29" s="159">
        <v>363.76</v>
      </c>
      <c r="O29" s="164" t="s">
        <v>1067</v>
      </c>
      <c r="P29" s="164"/>
    </row>
    <row r="30" spans="1:16" x14ac:dyDescent="0.2">
      <c r="A30">
        <v>29</v>
      </c>
      <c r="B30" s="66" t="s">
        <v>235</v>
      </c>
      <c r="C30" s="66" t="s">
        <v>975</v>
      </c>
      <c r="D30" s="66" t="s">
        <v>146</v>
      </c>
      <c r="E30" s="67">
        <v>121</v>
      </c>
      <c r="F30" s="68" t="s">
        <v>322</v>
      </c>
      <c r="G30" s="68" t="s">
        <v>954</v>
      </c>
      <c r="H30" s="68" t="s">
        <v>976</v>
      </c>
      <c r="I30" s="68" t="s">
        <v>890</v>
      </c>
      <c r="J30" s="68" t="s">
        <v>977</v>
      </c>
      <c r="K30" s="67">
        <v>29</v>
      </c>
      <c r="L30" s="68" t="s">
        <v>978</v>
      </c>
      <c r="M30" s="68"/>
    </row>
    <row r="31" spans="1:16" x14ac:dyDescent="0.2">
      <c r="A31">
        <v>30</v>
      </c>
      <c r="B31" s="66" t="s">
        <v>506</v>
      </c>
      <c r="C31" s="66" t="s">
        <v>246</v>
      </c>
      <c r="D31" s="66" t="s">
        <v>146</v>
      </c>
      <c r="E31" s="67">
        <v>118</v>
      </c>
      <c r="F31" s="68" t="s">
        <v>325</v>
      </c>
      <c r="G31" s="68" t="s">
        <v>979</v>
      </c>
      <c r="H31" s="68" t="s">
        <v>980</v>
      </c>
      <c r="I31" s="68" t="s">
        <v>242</v>
      </c>
      <c r="J31" s="68" t="s">
        <v>242</v>
      </c>
      <c r="K31" s="67" t="s">
        <v>358</v>
      </c>
      <c r="L31" s="68" t="s">
        <v>358</v>
      </c>
      <c r="M31" s="68"/>
    </row>
    <row r="32" spans="1:16" x14ac:dyDescent="0.2">
      <c r="A32">
        <v>31</v>
      </c>
      <c r="B32" s="66" t="s">
        <v>235</v>
      </c>
      <c r="C32" s="66" t="s">
        <v>981</v>
      </c>
      <c r="D32" s="66" t="s">
        <v>147</v>
      </c>
      <c r="E32" s="67">
        <v>128</v>
      </c>
      <c r="F32" s="68" t="s">
        <v>242</v>
      </c>
      <c r="G32" s="68" t="s">
        <v>242</v>
      </c>
      <c r="H32" s="68" t="s">
        <v>242</v>
      </c>
      <c r="I32" s="68" t="s">
        <v>242</v>
      </c>
      <c r="J32" s="68" t="s">
        <v>242</v>
      </c>
      <c r="K32" s="67" t="s">
        <v>243</v>
      </c>
      <c r="L32" s="68" t="s">
        <v>243</v>
      </c>
      <c r="M32" s="68" t="s">
        <v>1065</v>
      </c>
      <c r="N32" s="159">
        <v>336.48</v>
      </c>
      <c r="O32" s="164" t="s">
        <v>1067</v>
      </c>
      <c r="P32" s="164"/>
    </row>
    <row r="33" spans="1:16" x14ac:dyDescent="0.2">
      <c r="A33">
        <v>32</v>
      </c>
      <c r="B33" s="66" t="s">
        <v>220</v>
      </c>
      <c r="C33" s="66" t="s">
        <v>221</v>
      </c>
      <c r="D33" s="66" t="s">
        <v>147</v>
      </c>
      <c r="E33" s="67">
        <v>132</v>
      </c>
      <c r="F33" s="68" t="s">
        <v>982</v>
      </c>
      <c r="G33" s="68" t="s">
        <v>983</v>
      </c>
      <c r="H33" s="68" t="s">
        <v>984</v>
      </c>
      <c r="I33" s="68" t="s">
        <v>910</v>
      </c>
      <c r="J33" s="68" t="s">
        <v>985</v>
      </c>
      <c r="K33" s="67">
        <v>1</v>
      </c>
      <c r="L33" s="68" t="s">
        <v>986</v>
      </c>
      <c r="M33" s="68" t="s">
        <v>1062</v>
      </c>
      <c r="N33" s="159">
        <v>311.24</v>
      </c>
      <c r="O33" s="165" t="s">
        <v>152</v>
      </c>
      <c r="P33" s="159">
        <v>495.76</v>
      </c>
    </row>
    <row r="34" spans="1:16" x14ac:dyDescent="0.2">
      <c r="A34">
        <v>33</v>
      </c>
      <c r="B34" s="66" t="s">
        <v>987</v>
      </c>
      <c r="C34" s="66" t="s">
        <v>988</v>
      </c>
      <c r="D34" s="66" t="s">
        <v>146</v>
      </c>
      <c r="E34" s="67">
        <v>134</v>
      </c>
      <c r="F34" s="68" t="s">
        <v>306</v>
      </c>
      <c r="G34" s="68" t="s">
        <v>190</v>
      </c>
      <c r="H34" s="68" t="s">
        <v>989</v>
      </c>
      <c r="I34" s="68" t="s">
        <v>902</v>
      </c>
      <c r="J34" s="68" t="s">
        <v>990</v>
      </c>
      <c r="K34" s="67">
        <v>2</v>
      </c>
      <c r="L34" s="68" t="s">
        <v>991</v>
      </c>
      <c r="M34" s="68"/>
    </row>
    <row r="35" spans="1:16" x14ac:dyDescent="0.2">
      <c r="A35">
        <v>34</v>
      </c>
      <c r="B35" s="66" t="s">
        <v>133</v>
      </c>
      <c r="C35" s="66" t="s">
        <v>132</v>
      </c>
      <c r="D35" s="66" t="s">
        <v>147</v>
      </c>
      <c r="E35" s="67">
        <v>138</v>
      </c>
      <c r="F35" s="68" t="s">
        <v>992</v>
      </c>
      <c r="G35" s="68" t="s">
        <v>177</v>
      </c>
      <c r="H35" s="68" t="s">
        <v>993</v>
      </c>
      <c r="I35" s="68" t="s">
        <v>898</v>
      </c>
      <c r="J35" s="68" t="s">
        <v>994</v>
      </c>
      <c r="K35" s="67">
        <v>3</v>
      </c>
      <c r="L35" s="68" t="s">
        <v>995</v>
      </c>
      <c r="M35" s="68" t="s">
        <v>1060</v>
      </c>
      <c r="N35" s="159">
        <v>287.89999999999998</v>
      </c>
      <c r="O35" s="165" t="s">
        <v>152</v>
      </c>
      <c r="P35" s="159">
        <v>458.58</v>
      </c>
    </row>
    <row r="36" spans="1:16" x14ac:dyDescent="0.2">
      <c r="A36">
        <v>35</v>
      </c>
      <c r="B36" s="66" t="s">
        <v>508</v>
      </c>
      <c r="C36" s="66" t="s">
        <v>996</v>
      </c>
      <c r="D36" s="66" t="s">
        <v>147</v>
      </c>
      <c r="E36" s="67">
        <v>133</v>
      </c>
      <c r="F36" s="68" t="s">
        <v>997</v>
      </c>
      <c r="G36" s="68" t="s">
        <v>196</v>
      </c>
      <c r="H36" s="68" t="s">
        <v>998</v>
      </c>
      <c r="I36" s="68" t="s">
        <v>910</v>
      </c>
      <c r="J36" s="68" t="s">
        <v>994</v>
      </c>
      <c r="K36" s="67">
        <v>4</v>
      </c>
      <c r="L36" s="68" t="s">
        <v>999</v>
      </c>
      <c r="M36" s="68" t="s">
        <v>1063</v>
      </c>
      <c r="N36" s="159">
        <v>266.31</v>
      </c>
      <c r="O36" s="164" t="s">
        <v>1067</v>
      </c>
      <c r="P36" s="164"/>
    </row>
    <row r="37" spans="1:16" x14ac:dyDescent="0.2">
      <c r="A37">
        <v>36</v>
      </c>
      <c r="B37" s="66" t="s">
        <v>226</v>
      </c>
      <c r="C37" s="66" t="s">
        <v>227</v>
      </c>
      <c r="D37" s="66" t="s">
        <v>147</v>
      </c>
      <c r="E37" s="67">
        <v>139</v>
      </c>
      <c r="F37" s="68" t="s">
        <v>329</v>
      </c>
      <c r="G37" s="68" t="s">
        <v>233</v>
      </c>
      <c r="H37" s="68" t="s">
        <v>1000</v>
      </c>
      <c r="I37" s="68" t="s">
        <v>902</v>
      </c>
      <c r="J37" s="68" t="s">
        <v>994</v>
      </c>
      <c r="K37" s="67">
        <v>5</v>
      </c>
      <c r="L37" s="68" t="s">
        <v>216</v>
      </c>
      <c r="M37" s="68" t="s">
        <v>1063</v>
      </c>
      <c r="N37" s="159">
        <v>246.33</v>
      </c>
      <c r="O37" s="164" t="s">
        <v>66</v>
      </c>
      <c r="P37" s="164"/>
    </row>
    <row r="38" spans="1:16" x14ac:dyDescent="0.2">
      <c r="A38">
        <v>37</v>
      </c>
      <c r="B38" s="66" t="s">
        <v>1001</v>
      </c>
      <c r="C38" s="66" t="s">
        <v>1002</v>
      </c>
      <c r="D38" s="66" t="s">
        <v>147</v>
      </c>
      <c r="E38" s="67">
        <v>143</v>
      </c>
      <c r="F38" s="68" t="s">
        <v>997</v>
      </c>
      <c r="G38" s="68" t="s">
        <v>228</v>
      </c>
      <c r="H38" s="68" t="s">
        <v>210</v>
      </c>
      <c r="I38" s="68" t="s">
        <v>910</v>
      </c>
      <c r="J38" s="68" t="s">
        <v>1003</v>
      </c>
      <c r="K38" s="67">
        <v>6</v>
      </c>
      <c r="L38" s="68" t="s">
        <v>1004</v>
      </c>
      <c r="M38" s="68" t="s">
        <v>1065</v>
      </c>
      <c r="N38" s="159">
        <v>227.86</v>
      </c>
      <c r="O38" s="165" t="s">
        <v>152</v>
      </c>
      <c r="P38" s="159">
        <v>424.19</v>
      </c>
    </row>
    <row r="39" spans="1:16" x14ac:dyDescent="0.2">
      <c r="A39">
        <v>38</v>
      </c>
      <c r="B39" s="66" t="s">
        <v>514</v>
      </c>
      <c r="C39" s="66" t="s">
        <v>839</v>
      </c>
      <c r="D39" s="66" t="s">
        <v>147</v>
      </c>
      <c r="E39" s="67">
        <v>148</v>
      </c>
      <c r="F39" s="68" t="s">
        <v>1005</v>
      </c>
      <c r="G39" s="68" t="s">
        <v>196</v>
      </c>
      <c r="H39" s="68" t="s">
        <v>1006</v>
      </c>
      <c r="I39" s="68" t="s">
        <v>890</v>
      </c>
      <c r="J39" s="68" t="s">
        <v>1007</v>
      </c>
      <c r="K39" s="67">
        <v>7</v>
      </c>
      <c r="L39" s="68" t="s">
        <v>1008</v>
      </c>
      <c r="M39" s="68" t="s">
        <v>1063</v>
      </c>
      <c r="N39" s="159">
        <v>210.77</v>
      </c>
      <c r="O39" s="165" t="s">
        <v>152</v>
      </c>
      <c r="P39" s="159">
        <v>392.37</v>
      </c>
    </row>
    <row r="40" spans="1:16" x14ac:dyDescent="0.2">
      <c r="A40">
        <v>39</v>
      </c>
      <c r="B40" s="66" t="s">
        <v>230</v>
      </c>
      <c r="C40" s="66" t="s">
        <v>231</v>
      </c>
      <c r="D40" s="66" t="s">
        <v>147</v>
      </c>
      <c r="E40" s="67">
        <v>135</v>
      </c>
      <c r="F40" s="68" t="s">
        <v>339</v>
      </c>
      <c r="G40" s="68" t="s">
        <v>185</v>
      </c>
      <c r="H40" s="68" t="s">
        <v>1009</v>
      </c>
      <c r="I40" s="68" t="s">
        <v>890</v>
      </c>
      <c r="J40" s="68" t="s">
        <v>1010</v>
      </c>
      <c r="K40" s="67">
        <v>8</v>
      </c>
      <c r="L40" s="68" t="s">
        <v>1011</v>
      </c>
      <c r="M40" s="68" t="s">
        <v>1063</v>
      </c>
      <c r="N40" s="159">
        <v>194.96</v>
      </c>
      <c r="O40" s="165" t="s">
        <v>66</v>
      </c>
    </row>
    <row r="41" spans="1:16" x14ac:dyDescent="0.2">
      <c r="A41">
        <v>40</v>
      </c>
      <c r="B41" s="66" t="s">
        <v>840</v>
      </c>
      <c r="C41" s="66" t="s">
        <v>841</v>
      </c>
      <c r="D41" s="66" t="s">
        <v>147</v>
      </c>
      <c r="E41" s="67">
        <v>137</v>
      </c>
      <c r="F41" s="68" t="s">
        <v>1012</v>
      </c>
      <c r="G41" s="68" t="s">
        <v>185</v>
      </c>
      <c r="H41" s="68" t="s">
        <v>1009</v>
      </c>
      <c r="I41" s="68" t="s">
        <v>1013</v>
      </c>
      <c r="J41" s="68" t="s">
        <v>1014</v>
      </c>
      <c r="K41" s="67">
        <v>9</v>
      </c>
      <c r="L41" s="68" t="s">
        <v>1015</v>
      </c>
      <c r="M41" s="68" t="s">
        <v>1062</v>
      </c>
      <c r="N41" s="159">
        <v>180.34</v>
      </c>
      <c r="O41" s="165" t="s">
        <v>152</v>
      </c>
      <c r="P41" s="159">
        <v>362.95</v>
      </c>
    </row>
    <row r="42" spans="1:16" x14ac:dyDescent="0.2">
      <c r="A42">
        <v>41</v>
      </c>
      <c r="B42" s="66" t="s">
        <v>1016</v>
      </c>
      <c r="C42" s="66" t="s">
        <v>131</v>
      </c>
      <c r="D42" s="66" t="s">
        <v>147</v>
      </c>
      <c r="E42" s="67">
        <v>141</v>
      </c>
      <c r="F42" s="68" t="s">
        <v>997</v>
      </c>
      <c r="G42" s="68" t="s">
        <v>196</v>
      </c>
      <c r="H42" s="68" t="s">
        <v>1006</v>
      </c>
      <c r="I42" s="68" t="s">
        <v>878</v>
      </c>
      <c r="J42" s="68" t="s">
        <v>1017</v>
      </c>
      <c r="K42" s="67">
        <v>10</v>
      </c>
      <c r="L42" s="68" t="s">
        <v>1018</v>
      </c>
      <c r="M42" s="68" t="s">
        <v>1063</v>
      </c>
      <c r="N42" s="159">
        <v>166.81</v>
      </c>
      <c r="O42" s="165" t="s">
        <v>152</v>
      </c>
      <c r="P42" s="159">
        <v>335.73</v>
      </c>
    </row>
    <row r="43" spans="1:16" x14ac:dyDescent="0.2">
      <c r="A43">
        <v>42</v>
      </c>
      <c r="B43" s="66" t="s">
        <v>1019</v>
      </c>
      <c r="C43" s="66" t="s">
        <v>1020</v>
      </c>
      <c r="D43" s="66" t="s">
        <v>147</v>
      </c>
      <c r="E43" s="67">
        <v>149</v>
      </c>
      <c r="F43" s="68" t="s">
        <v>293</v>
      </c>
      <c r="G43" s="68" t="s">
        <v>1021</v>
      </c>
      <c r="H43" s="68" t="s">
        <v>1000</v>
      </c>
      <c r="I43" s="68" t="s">
        <v>890</v>
      </c>
      <c r="J43" s="68" t="s">
        <v>1022</v>
      </c>
      <c r="K43" s="67">
        <v>11</v>
      </c>
      <c r="L43" s="68" t="s">
        <v>1023</v>
      </c>
      <c r="M43" s="68" t="s">
        <v>1063</v>
      </c>
      <c r="N43" s="164"/>
      <c r="O43" s="165" t="s">
        <v>152</v>
      </c>
      <c r="P43" s="159">
        <v>310.55</v>
      </c>
    </row>
    <row r="44" spans="1:16" x14ac:dyDescent="0.2">
      <c r="A44">
        <v>43</v>
      </c>
      <c r="B44" s="66" t="s">
        <v>214</v>
      </c>
      <c r="C44" s="66" t="s">
        <v>215</v>
      </c>
      <c r="D44" s="66" t="s">
        <v>147</v>
      </c>
      <c r="E44" s="67">
        <v>146</v>
      </c>
      <c r="F44" s="68" t="s">
        <v>252</v>
      </c>
      <c r="G44" s="68" t="s">
        <v>196</v>
      </c>
      <c r="H44" s="68" t="s">
        <v>1006</v>
      </c>
      <c r="I44" s="68" t="s">
        <v>878</v>
      </c>
      <c r="J44" s="68" t="s">
        <v>1024</v>
      </c>
      <c r="K44" s="67">
        <v>12</v>
      </c>
      <c r="L44" s="68" t="s">
        <v>1025</v>
      </c>
      <c r="M44" s="68" t="s">
        <v>1062</v>
      </c>
      <c r="N44" s="164"/>
      <c r="O44" s="164" t="s">
        <v>1067</v>
      </c>
    </row>
    <row r="45" spans="1:16" x14ac:dyDescent="0.2">
      <c r="A45">
        <v>44</v>
      </c>
      <c r="B45" s="66" t="s">
        <v>218</v>
      </c>
      <c r="C45" s="66" t="s">
        <v>219</v>
      </c>
      <c r="D45" s="66" t="s">
        <v>147</v>
      </c>
      <c r="E45" s="67">
        <v>136</v>
      </c>
      <c r="F45" s="68" t="s">
        <v>997</v>
      </c>
      <c r="G45" s="68" t="s">
        <v>177</v>
      </c>
      <c r="H45" s="68" t="s">
        <v>1026</v>
      </c>
      <c r="I45" s="68" t="s">
        <v>878</v>
      </c>
      <c r="J45" s="68" t="s">
        <v>1027</v>
      </c>
      <c r="K45" s="67">
        <v>13</v>
      </c>
      <c r="L45" s="68" t="s">
        <v>1028</v>
      </c>
      <c r="M45" s="68" t="s">
        <v>1062</v>
      </c>
      <c r="N45" s="164"/>
      <c r="O45" s="165" t="s">
        <v>152</v>
      </c>
      <c r="P45" s="159">
        <v>287.26</v>
      </c>
    </row>
    <row r="46" spans="1:16" x14ac:dyDescent="0.2">
      <c r="A46">
        <v>45</v>
      </c>
      <c r="B46" s="66" t="s">
        <v>1029</v>
      </c>
      <c r="C46" s="66" t="s">
        <v>1030</v>
      </c>
      <c r="D46" s="66" t="s">
        <v>147</v>
      </c>
      <c r="E46" s="67">
        <v>150</v>
      </c>
      <c r="F46" s="68" t="s">
        <v>982</v>
      </c>
      <c r="G46" s="68" t="s">
        <v>190</v>
      </c>
      <c r="H46" s="68" t="s">
        <v>958</v>
      </c>
      <c r="I46" s="68" t="s">
        <v>960</v>
      </c>
      <c r="J46" s="68" t="s">
        <v>1031</v>
      </c>
      <c r="K46" s="67">
        <v>14</v>
      </c>
      <c r="L46" s="68" t="s">
        <v>1032</v>
      </c>
      <c r="M46" s="68" t="s">
        <v>1063</v>
      </c>
      <c r="N46" s="164"/>
      <c r="O46" s="165" t="s">
        <v>152</v>
      </c>
      <c r="P46" s="159">
        <v>265.70999999999998</v>
      </c>
    </row>
    <row r="47" spans="1:16" x14ac:dyDescent="0.2">
      <c r="A47">
        <v>46</v>
      </c>
      <c r="B47" s="66" t="s">
        <v>1033</v>
      </c>
      <c r="C47" s="66" t="s">
        <v>1034</v>
      </c>
      <c r="D47" s="66" t="s">
        <v>147</v>
      </c>
      <c r="E47" s="67">
        <v>144</v>
      </c>
      <c r="F47" s="68" t="s">
        <v>336</v>
      </c>
      <c r="G47" s="68" t="s">
        <v>190</v>
      </c>
      <c r="H47" s="68" t="s">
        <v>1035</v>
      </c>
      <c r="I47" s="68" t="s">
        <v>1036</v>
      </c>
      <c r="J47" s="68" t="s">
        <v>1037</v>
      </c>
      <c r="K47" s="67">
        <v>15</v>
      </c>
      <c r="L47" s="68" t="s">
        <v>1038</v>
      </c>
      <c r="M47" s="68" t="s">
        <v>1063</v>
      </c>
      <c r="N47" s="164"/>
      <c r="O47" s="165" t="s">
        <v>152</v>
      </c>
      <c r="P47" s="159">
        <v>245.78</v>
      </c>
    </row>
    <row r="48" spans="1:16" x14ac:dyDescent="0.2">
      <c r="A48">
        <v>47</v>
      </c>
      <c r="B48" s="66" t="s">
        <v>1039</v>
      </c>
      <c r="C48" s="66" t="s">
        <v>1040</v>
      </c>
      <c r="D48" s="66" t="s">
        <v>147</v>
      </c>
      <c r="E48" s="67">
        <v>142</v>
      </c>
      <c r="F48" s="68" t="s">
        <v>330</v>
      </c>
      <c r="G48" s="68" t="s">
        <v>190</v>
      </c>
      <c r="H48" s="68" t="s">
        <v>1041</v>
      </c>
      <c r="I48" s="68" t="s">
        <v>898</v>
      </c>
      <c r="J48" s="68" t="s">
        <v>1042</v>
      </c>
      <c r="K48" s="67">
        <v>16</v>
      </c>
      <c r="L48" s="68" t="s">
        <v>1043</v>
      </c>
      <c r="M48" s="68" t="s">
        <v>1061</v>
      </c>
      <c r="N48" s="164"/>
      <c r="O48" s="165" t="s">
        <v>152</v>
      </c>
      <c r="P48" s="159">
        <v>227.35</v>
      </c>
    </row>
    <row r="49" spans="1:16" x14ac:dyDescent="0.2">
      <c r="A49">
        <v>48</v>
      </c>
      <c r="B49" s="66" t="s">
        <v>1044</v>
      </c>
      <c r="C49" s="66" t="s">
        <v>1045</v>
      </c>
      <c r="D49" s="66" t="s">
        <v>147</v>
      </c>
      <c r="E49" s="67">
        <v>145</v>
      </c>
      <c r="F49" s="68" t="s">
        <v>289</v>
      </c>
      <c r="G49" s="68" t="s">
        <v>190</v>
      </c>
      <c r="H49" s="68" t="s">
        <v>234</v>
      </c>
      <c r="I49" s="68" t="s">
        <v>1036</v>
      </c>
      <c r="J49" s="68" t="s">
        <v>1046</v>
      </c>
      <c r="K49" s="67">
        <v>17</v>
      </c>
      <c r="L49" s="68" t="s">
        <v>1047</v>
      </c>
      <c r="M49" s="68" t="s">
        <v>1063</v>
      </c>
      <c r="N49" s="164"/>
      <c r="O49" s="165" t="s">
        <v>152</v>
      </c>
      <c r="P49" s="159">
        <v>210.3</v>
      </c>
    </row>
    <row r="50" spans="1:16" x14ac:dyDescent="0.2">
      <c r="A50">
        <v>49</v>
      </c>
      <c r="B50" s="66" t="s">
        <v>1048</v>
      </c>
      <c r="C50" s="66" t="s">
        <v>1049</v>
      </c>
      <c r="D50" s="66" t="s">
        <v>147</v>
      </c>
      <c r="E50" s="67">
        <v>151</v>
      </c>
      <c r="F50" s="68" t="s">
        <v>1050</v>
      </c>
      <c r="G50" s="68" t="s">
        <v>228</v>
      </c>
      <c r="H50" s="68" t="s">
        <v>1051</v>
      </c>
      <c r="I50" s="68" t="s">
        <v>878</v>
      </c>
      <c r="J50" s="68" t="s">
        <v>1052</v>
      </c>
      <c r="K50" s="67">
        <v>18</v>
      </c>
      <c r="L50" s="68" t="s">
        <v>1053</v>
      </c>
      <c r="M50" s="68" t="s">
        <v>1063</v>
      </c>
      <c r="N50" s="164"/>
      <c r="O50" s="165" t="s">
        <v>152</v>
      </c>
      <c r="P50" s="159">
        <v>194.53</v>
      </c>
    </row>
    <row r="51" spans="1:16" x14ac:dyDescent="0.2">
      <c r="A51">
        <v>50</v>
      </c>
      <c r="B51" s="66" t="s">
        <v>73</v>
      </c>
      <c r="C51" s="66" t="s">
        <v>195</v>
      </c>
      <c r="D51" s="66" t="s">
        <v>147</v>
      </c>
      <c r="E51" s="67">
        <v>147</v>
      </c>
      <c r="F51" s="68" t="s">
        <v>242</v>
      </c>
      <c r="G51" s="68" t="s">
        <v>242</v>
      </c>
      <c r="H51" s="68" t="s">
        <v>242</v>
      </c>
      <c r="I51" s="68" t="s">
        <v>242</v>
      </c>
      <c r="J51" s="68" t="s">
        <v>242</v>
      </c>
      <c r="K51" s="67" t="s">
        <v>243</v>
      </c>
      <c r="L51" s="68" t="s">
        <v>243</v>
      </c>
      <c r="M51" s="68" t="s">
        <v>1060</v>
      </c>
      <c r="N51" s="164"/>
      <c r="O51" s="165" t="s">
        <v>152</v>
      </c>
      <c r="P51" s="159">
        <v>179.94</v>
      </c>
    </row>
    <row r="52" spans="1:16" x14ac:dyDescent="0.2">
      <c r="B52" s="66" t="s">
        <v>1054</v>
      </c>
      <c r="C52" s="66" t="s">
        <v>1055</v>
      </c>
      <c r="D52" s="66" t="s">
        <v>146</v>
      </c>
      <c r="E52" s="67">
        <v>140</v>
      </c>
      <c r="F52" s="68" t="s">
        <v>329</v>
      </c>
      <c r="G52" s="68" t="s">
        <v>207</v>
      </c>
      <c r="H52" s="68" t="s">
        <v>1056</v>
      </c>
      <c r="I52" s="68" t="s">
        <v>890</v>
      </c>
      <c r="J52" s="68" t="s">
        <v>1057</v>
      </c>
      <c r="K52" s="67" t="s">
        <v>245</v>
      </c>
      <c r="L52" s="68" t="s">
        <v>245</v>
      </c>
      <c r="M52" s="68"/>
    </row>
  </sheetData>
  <autoFilter ref="A1:P1" xr:uid="{6B238AE8-B105-D04A-A934-4A5A1932E0CB}">
    <sortState ref="A2:P52">
      <sortCondition ref="A1:A52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FCAF0-565F-4D42-AAD8-310713C2506F}">
  <dimension ref="A1:P61"/>
  <sheetViews>
    <sheetView workbookViewId="0">
      <selection sqref="A1:P1"/>
    </sheetView>
  </sheetViews>
  <sheetFormatPr baseColWidth="10" defaultRowHeight="16" x14ac:dyDescent="0.2"/>
  <sheetData>
    <row r="1" spans="1:16" x14ac:dyDescent="0.2">
      <c r="A1" s="65" t="s">
        <v>164</v>
      </c>
      <c r="B1" s="65" t="s">
        <v>155</v>
      </c>
      <c r="C1" s="65" t="s">
        <v>156</v>
      </c>
      <c r="D1" s="65" t="s">
        <v>157</v>
      </c>
      <c r="E1" s="65" t="s">
        <v>158</v>
      </c>
      <c r="F1" s="65" t="s">
        <v>159</v>
      </c>
      <c r="G1" s="65" t="s">
        <v>160</v>
      </c>
      <c r="H1" s="65" t="s">
        <v>161</v>
      </c>
      <c r="I1" s="65" t="s">
        <v>162</v>
      </c>
      <c r="J1" s="65" t="s">
        <v>163</v>
      </c>
      <c r="K1" s="65" t="s">
        <v>164</v>
      </c>
      <c r="L1" s="65" t="s">
        <v>165</v>
      </c>
      <c r="M1" s="65" t="s">
        <v>1068</v>
      </c>
      <c r="N1" s="65" t="s">
        <v>1058</v>
      </c>
      <c r="O1" s="65" t="s">
        <v>1066</v>
      </c>
      <c r="P1" s="65" t="s">
        <v>1059</v>
      </c>
    </row>
    <row r="2" spans="1:16" x14ac:dyDescent="0.2">
      <c r="A2" s="67">
        <v>12</v>
      </c>
      <c r="B2" s="66" t="s">
        <v>613</v>
      </c>
      <c r="C2" s="66" t="s">
        <v>735</v>
      </c>
      <c r="D2" s="66" t="s">
        <v>150</v>
      </c>
      <c r="E2" s="67">
        <v>21</v>
      </c>
      <c r="F2" s="68" t="s">
        <v>1114</v>
      </c>
      <c r="G2" s="68" t="s">
        <v>1115</v>
      </c>
      <c r="H2" s="68" t="s">
        <v>1116</v>
      </c>
      <c r="I2" s="68" t="s">
        <v>1117</v>
      </c>
      <c r="J2" s="68" t="s">
        <v>1118</v>
      </c>
      <c r="K2" s="67">
        <v>12</v>
      </c>
      <c r="L2" s="68" t="s">
        <v>1119</v>
      </c>
      <c r="M2" s="6"/>
      <c r="N2" s="6"/>
      <c r="O2" s="6"/>
      <c r="P2" s="161"/>
    </row>
    <row r="3" spans="1:16" x14ac:dyDescent="0.2">
      <c r="A3" s="67">
        <v>29</v>
      </c>
      <c r="B3" s="66" t="s">
        <v>736</v>
      </c>
      <c r="C3" s="66" t="s">
        <v>737</v>
      </c>
      <c r="D3" s="66" t="s">
        <v>150</v>
      </c>
      <c r="E3" s="67">
        <v>28</v>
      </c>
      <c r="F3" s="68" t="s">
        <v>1170</v>
      </c>
      <c r="G3" s="68" t="s">
        <v>279</v>
      </c>
      <c r="H3" s="68" t="s">
        <v>1171</v>
      </c>
      <c r="I3" s="68" t="s">
        <v>933</v>
      </c>
      <c r="J3" s="68" t="s">
        <v>292</v>
      </c>
      <c r="K3" s="67">
        <v>29</v>
      </c>
      <c r="L3" s="68" t="s">
        <v>1172</v>
      </c>
      <c r="M3" s="6"/>
      <c r="N3" s="6"/>
      <c r="O3" s="6"/>
      <c r="P3" s="161"/>
    </row>
    <row r="4" spans="1:16" x14ac:dyDescent="0.2">
      <c r="A4" s="67">
        <v>1</v>
      </c>
      <c r="B4" s="66" t="s">
        <v>284</v>
      </c>
      <c r="C4" s="66" t="s">
        <v>102</v>
      </c>
      <c r="D4" s="66" t="s">
        <v>147</v>
      </c>
      <c r="E4" s="67">
        <v>1</v>
      </c>
      <c r="F4" s="68" t="s">
        <v>1075</v>
      </c>
      <c r="G4" s="68" t="s">
        <v>265</v>
      </c>
      <c r="H4" s="68" t="s">
        <v>1076</v>
      </c>
      <c r="I4" s="68" t="s">
        <v>902</v>
      </c>
      <c r="J4" s="68" t="s">
        <v>1077</v>
      </c>
      <c r="K4" s="67">
        <v>1</v>
      </c>
      <c r="L4" s="68" t="s">
        <v>1078</v>
      </c>
      <c r="M4" s="168" t="s">
        <v>1060</v>
      </c>
      <c r="N4" s="161">
        <v>1600</v>
      </c>
      <c r="O4" s="6"/>
      <c r="P4" s="161"/>
    </row>
    <row r="5" spans="1:16" x14ac:dyDescent="0.2">
      <c r="A5" s="67">
        <v>2</v>
      </c>
      <c r="B5" s="66" t="s">
        <v>1079</v>
      </c>
      <c r="C5" s="66" t="s">
        <v>206</v>
      </c>
      <c r="D5" s="66" t="s">
        <v>147</v>
      </c>
      <c r="E5" s="67">
        <v>2</v>
      </c>
      <c r="F5" s="68" t="s">
        <v>1080</v>
      </c>
      <c r="G5" s="68" t="s">
        <v>279</v>
      </c>
      <c r="H5" s="68" t="s">
        <v>1081</v>
      </c>
      <c r="I5" s="68" t="s">
        <v>878</v>
      </c>
      <c r="J5" s="68" t="s">
        <v>1082</v>
      </c>
      <c r="K5" s="67">
        <v>2</v>
      </c>
      <c r="L5" s="68" t="s">
        <v>1083</v>
      </c>
      <c r="M5" s="168" t="s">
        <v>1062</v>
      </c>
      <c r="N5" s="161">
        <v>1480</v>
      </c>
      <c r="O5" s="6"/>
      <c r="P5" s="6"/>
    </row>
    <row r="6" spans="1:16" x14ac:dyDescent="0.2">
      <c r="A6" s="67">
        <v>3</v>
      </c>
      <c r="B6" s="66" t="s">
        <v>99</v>
      </c>
      <c r="C6" s="66" t="s">
        <v>98</v>
      </c>
      <c r="D6" s="66" t="s">
        <v>147</v>
      </c>
      <c r="E6" s="67">
        <v>6</v>
      </c>
      <c r="F6" s="68" t="s">
        <v>1084</v>
      </c>
      <c r="G6" s="68" t="s">
        <v>290</v>
      </c>
      <c r="H6" s="68" t="s">
        <v>260</v>
      </c>
      <c r="I6" s="68" t="s">
        <v>883</v>
      </c>
      <c r="J6" s="68" t="s">
        <v>1085</v>
      </c>
      <c r="K6" s="67">
        <v>3</v>
      </c>
      <c r="L6" s="68" t="s">
        <v>1086</v>
      </c>
      <c r="M6" s="168" t="s">
        <v>1060</v>
      </c>
      <c r="N6" s="161">
        <v>1369</v>
      </c>
      <c r="O6" s="6"/>
      <c r="P6" s="6"/>
    </row>
    <row r="7" spans="1:16" x14ac:dyDescent="0.2">
      <c r="A7" s="67">
        <v>5</v>
      </c>
      <c r="B7" s="66" t="s">
        <v>750</v>
      </c>
      <c r="C7" s="66" t="s">
        <v>751</v>
      </c>
      <c r="D7" s="66" t="s">
        <v>147</v>
      </c>
      <c r="E7" s="67">
        <v>10</v>
      </c>
      <c r="F7" s="68" t="s">
        <v>1091</v>
      </c>
      <c r="G7" s="68" t="s">
        <v>307</v>
      </c>
      <c r="H7" s="68" t="s">
        <v>1092</v>
      </c>
      <c r="I7" s="68" t="s">
        <v>933</v>
      </c>
      <c r="J7" s="68" t="s">
        <v>1093</v>
      </c>
      <c r="K7" s="67">
        <v>5</v>
      </c>
      <c r="L7" s="68" t="s">
        <v>1094</v>
      </c>
      <c r="M7" s="168" t="s">
        <v>1065</v>
      </c>
      <c r="N7" s="161">
        <v>1266.33</v>
      </c>
      <c r="O7" s="6" t="s">
        <v>152</v>
      </c>
      <c r="P7" s="161">
        <v>1000</v>
      </c>
    </row>
    <row r="8" spans="1:16" x14ac:dyDescent="0.2">
      <c r="A8" s="67">
        <v>6</v>
      </c>
      <c r="B8" s="66" t="s">
        <v>299</v>
      </c>
      <c r="C8" s="66" t="s">
        <v>300</v>
      </c>
      <c r="D8" s="66" t="s">
        <v>147</v>
      </c>
      <c r="E8" s="67">
        <v>4</v>
      </c>
      <c r="F8" s="68" t="s">
        <v>1088</v>
      </c>
      <c r="G8" s="68" t="s">
        <v>273</v>
      </c>
      <c r="H8" s="68" t="s">
        <v>326</v>
      </c>
      <c r="I8" s="68" t="s">
        <v>933</v>
      </c>
      <c r="J8" s="68" t="s">
        <v>1093</v>
      </c>
      <c r="K8" s="67">
        <v>6</v>
      </c>
      <c r="L8" s="68" t="s">
        <v>1095</v>
      </c>
      <c r="M8" s="168" t="s">
        <v>1065</v>
      </c>
      <c r="N8" s="161">
        <v>1171.3499999999999</v>
      </c>
      <c r="O8" s="6"/>
      <c r="P8" s="6"/>
    </row>
    <row r="9" spans="1:16" x14ac:dyDescent="0.2">
      <c r="A9" s="67">
        <v>8</v>
      </c>
      <c r="B9" s="66" t="s">
        <v>275</v>
      </c>
      <c r="C9" s="66" t="s">
        <v>276</v>
      </c>
      <c r="D9" s="66" t="s">
        <v>147</v>
      </c>
      <c r="E9" s="67">
        <v>5</v>
      </c>
      <c r="F9" s="68" t="s">
        <v>1099</v>
      </c>
      <c r="G9" s="68" t="s">
        <v>265</v>
      </c>
      <c r="H9" s="68" t="s">
        <v>297</v>
      </c>
      <c r="I9" s="68" t="s">
        <v>883</v>
      </c>
      <c r="J9" s="68" t="s">
        <v>1100</v>
      </c>
      <c r="K9" s="67">
        <v>8</v>
      </c>
      <c r="L9" s="68" t="s">
        <v>1101</v>
      </c>
      <c r="M9" s="168" t="s">
        <v>1277</v>
      </c>
      <c r="N9" s="161">
        <v>1083.5</v>
      </c>
      <c r="O9" s="6"/>
      <c r="P9" s="6"/>
    </row>
    <row r="10" spans="1:16" x14ac:dyDescent="0.2">
      <c r="A10" s="67">
        <v>9</v>
      </c>
      <c r="B10" s="66" t="s">
        <v>1102</v>
      </c>
      <c r="C10" s="66" t="s">
        <v>1103</v>
      </c>
      <c r="D10" s="66" t="s">
        <v>147</v>
      </c>
      <c r="E10" s="67">
        <v>3</v>
      </c>
      <c r="F10" s="68" t="s">
        <v>1104</v>
      </c>
      <c r="G10" s="68" t="s">
        <v>313</v>
      </c>
      <c r="H10" s="68" t="s">
        <v>1076</v>
      </c>
      <c r="I10" s="68" t="s">
        <v>1105</v>
      </c>
      <c r="J10" s="68" t="s">
        <v>1106</v>
      </c>
      <c r="K10" s="67">
        <v>9</v>
      </c>
      <c r="L10" s="68" t="s">
        <v>1107</v>
      </c>
      <c r="M10" s="168" t="s">
        <v>1063</v>
      </c>
      <c r="N10" s="161">
        <v>1002.24</v>
      </c>
      <c r="O10" s="6"/>
      <c r="P10" s="6"/>
    </row>
    <row r="11" spans="1:16" x14ac:dyDescent="0.2">
      <c r="A11" s="67">
        <v>10</v>
      </c>
      <c r="B11" s="66" t="s">
        <v>331</v>
      </c>
      <c r="C11" s="66" t="s">
        <v>332</v>
      </c>
      <c r="D11" s="66" t="s">
        <v>147</v>
      </c>
      <c r="E11" s="67">
        <v>11</v>
      </c>
      <c r="F11" s="68" t="s">
        <v>1104</v>
      </c>
      <c r="G11" s="68" t="s">
        <v>307</v>
      </c>
      <c r="H11" s="68" t="s">
        <v>291</v>
      </c>
      <c r="I11" s="68" t="s">
        <v>960</v>
      </c>
      <c r="J11" s="68" t="s">
        <v>1108</v>
      </c>
      <c r="K11" s="67">
        <v>10</v>
      </c>
      <c r="L11" s="68" t="s">
        <v>1109</v>
      </c>
      <c r="M11" s="168" t="s">
        <v>1065</v>
      </c>
      <c r="N11" s="161">
        <v>927.07</v>
      </c>
      <c r="O11" s="6"/>
      <c r="P11" s="6"/>
    </row>
    <row r="12" spans="1:16" x14ac:dyDescent="0.2">
      <c r="A12" s="67">
        <v>11</v>
      </c>
      <c r="B12" s="66" t="s">
        <v>109</v>
      </c>
      <c r="C12" s="66" t="s">
        <v>310</v>
      </c>
      <c r="D12" s="66" t="s">
        <v>147</v>
      </c>
      <c r="E12" s="67">
        <v>20</v>
      </c>
      <c r="F12" s="68" t="s">
        <v>1110</v>
      </c>
      <c r="G12" s="68" t="s">
        <v>265</v>
      </c>
      <c r="H12" s="68" t="s">
        <v>1111</v>
      </c>
      <c r="I12" s="68" t="s">
        <v>883</v>
      </c>
      <c r="J12" s="68" t="s">
        <v>1112</v>
      </c>
      <c r="K12" s="67">
        <v>11</v>
      </c>
      <c r="L12" s="68" t="s">
        <v>1113</v>
      </c>
      <c r="M12" s="168" t="s">
        <v>1060</v>
      </c>
      <c r="N12" s="161">
        <v>857.54</v>
      </c>
      <c r="O12" s="6"/>
      <c r="P12" s="6"/>
    </row>
    <row r="13" spans="1:16" x14ac:dyDescent="0.2">
      <c r="A13" s="67">
        <v>14</v>
      </c>
      <c r="B13" s="66" t="s">
        <v>117</v>
      </c>
      <c r="C13" s="66" t="s">
        <v>116</v>
      </c>
      <c r="D13" s="66" t="s">
        <v>147</v>
      </c>
      <c r="E13" s="67">
        <v>8</v>
      </c>
      <c r="F13" s="68" t="s">
        <v>1110</v>
      </c>
      <c r="G13" s="68" t="s">
        <v>283</v>
      </c>
      <c r="H13" s="68" t="s">
        <v>1111</v>
      </c>
      <c r="I13" s="68" t="s">
        <v>898</v>
      </c>
      <c r="J13" s="68" t="s">
        <v>1123</v>
      </c>
      <c r="K13" s="67">
        <v>14</v>
      </c>
      <c r="L13" s="68" t="s">
        <v>1125</v>
      </c>
      <c r="M13" s="168" t="s">
        <v>1060</v>
      </c>
      <c r="N13" s="161">
        <v>793.22</v>
      </c>
      <c r="O13" s="6"/>
      <c r="P13" s="6"/>
    </row>
    <row r="14" spans="1:16" x14ac:dyDescent="0.2">
      <c r="A14" s="67">
        <v>15</v>
      </c>
      <c r="B14" s="66" t="s">
        <v>287</v>
      </c>
      <c r="C14" s="66" t="s">
        <v>1126</v>
      </c>
      <c r="D14" s="66" t="s">
        <v>147</v>
      </c>
      <c r="E14" s="67">
        <v>14</v>
      </c>
      <c r="F14" s="68" t="s">
        <v>1127</v>
      </c>
      <c r="G14" s="68" t="s">
        <v>1128</v>
      </c>
      <c r="H14" s="68" t="s">
        <v>323</v>
      </c>
      <c r="I14" s="68" t="s">
        <v>1117</v>
      </c>
      <c r="J14" s="68" t="s">
        <v>274</v>
      </c>
      <c r="K14" s="67">
        <v>15</v>
      </c>
      <c r="L14" s="68" t="s">
        <v>1129</v>
      </c>
      <c r="M14" s="168" t="s">
        <v>1063</v>
      </c>
      <c r="N14" s="161">
        <v>733.73</v>
      </c>
      <c r="O14" s="6"/>
      <c r="P14" s="6"/>
    </row>
    <row r="15" spans="1:16" x14ac:dyDescent="0.2">
      <c r="A15" s="67">
        <v>17</v>
      </c>
      <c r="B15" s="66" t="s">
        <v>107</v>
      </c>
      <c r="C15" s="66" t="s">
        <v>312</v>
      </c>
      <c r="D15" s="66" t="s">
        <v>147</v>
      </c>
      <c r="E15" s="67">
        <v>27</v>
      </c>
      <c r="F15" s="68" t="s">
        <v>1133</v>
      </c>
      <c r="G15" s="68" t="s">
        <v>279</v>
      </c>
      <c r="H15" s="68" t="s">
        <v>1111</v>
      </c>
      <c r="I15" s="68" t="s">
        <v>890</v>
      </c>
      <c r="J15" s="68" t="s">
        <v>1134</v>
      </c>
      <c r="K15" s="67">
        <v>17</v>
      </c>
      <c r="L15" s="68" t="s">
        <v>1135</v>
      </c>
      <c r="M15" s="168" t="s">
        <v>1060</v>
      </c>
      <c r="N15" s="161">
        <v>678.7</v>
      </c>
      <c r="O15" s="6" t="s">
        <v>152</v>
      </c>
      <c r="P15" s="161">
        <v>925</v>
      </c>
    </row>
    <row r="16" spans="1:16" x14ac:dyDescent="0.2">
      <c r="A16" s="67">
        <v>21</v>
      </c>
      <c r="B16" s="66" t="s">
        <v>208</v>
      </c>
      <c r="C16" s="66" t="s">
        <v>344</v>
      </c>
      <c r="D16" s="66" t="s">
        <v>147</v>
      </c>
      <c r="E16" s="67">
        <v>30</v>
      </c>
      <c r="F16" s="68" t="s">
        <v>1145</v>
      </c>
      <c r="G16" s="68" t="s">
        <v>167</v>
      </c>
      <c r="H16" s="68" t="s">
        <v>1076</v>
      </c>
      <c r="I16" s="68" t="s">
        <v>933</v>
      </c>
      <c r="J16" s="68" t="s">
        <v>1146</v>
      </c>
      <c r="K16" s="67">
        <v>21</v>
      </c>
      <c r="L16" s="68" t="s">
        <v>1147</v>
      </c>
      <c r="M16" s="168" t="s">
        <v>1063</v>
      </c>
      <c r="N16" s="161">
        <v>627.79999999999995</v>
      </c>
      <c r="O16" s="6"/>
      <c r="P16" s="6"/>
    </row>
    <row r="17" spans="1:16" x14ac:dyDescent="0.2">
      <c r="A17" s="67">
        <v>23</v>
      </c>
      <c r="B17" s="66" t="s">
        <v>95</v>
      </c>
      <c r="C17" s="66" t="s">
        <v>321</v>
      </c>
      <c r="D17" s="66" t="s">
        <v>147</v>
      </c>
      <c r="E17" s="67">
        <v>31</v>
      </c>
      <c r="F17" s="68" t="s">
        <v>1152</v>
      </c>
      <c r="G17" s="68" t="s">
        <v>268</v>
      </c>
      <c r="H17" s="68" t="s">
        <v>1076</v>
      </c>
      <c r="I17" s="68" t="s">
        <v>933</v>
      </c>
      <c r="J17" s="68" t="s">
        <v>1153</v>
      </c>
      <c r="K17" s="67">
        <v>23</v>
      </c>
      <c r="L17" s="68" t="s">
        <v>1154</v>
      </c>
      <c r="M17" s="168" t="s">
        <v>1060</v>
      </c>
      <c r="N17" s="161">
        <v>580.71</v>
      </c>
      <c r="O17" s="6"/>
      <c r="P17" s="6"/>
    </row>
    <row r="18" spans="1:16" x14ac:dyDescent="0.2">
      <c r="A18" s="67">
        <v>24</v>
      </c>
      <c r="B18" s="66" t="s">
        <v>105</v>
      </c>
      <c r="C18" s="66" t="s">
        <v>93</v>
      </c>
      <c r="D18" s="66" t="s">
        <v>147</v>
      </c>
      <c r="E18" s="67">
        <v>22</v>
      </c>
      <c r="F18" s="68" t="s">
        <v>1080</v>
      </c>
      <c r="G18" s="68" t="s">
        <v>1115</v>
      </c>
      <c r="H18" s="68" t="s">
        <v>1076</v>
      </c>
      <c r="I18" s="68" t="s">
        <v>910</v>
      </c>
      <c r="J18" s="68" t="s">
        <v>1155</v>
      </c>
      <c r="K18" s="67">
        <v>24</v>
      </c>
      <c r="L18" s="68" t="s">
        <v>1156</v>
      </c>
      <c r="M18" s="168" t="s">
        <v>1060</v>
      </c>
      <c r="N18" s="161">
        <v>537.16</v>
      </c>
      <c r="O18" s="6"/>
      <c r="P18" s="6"/>
    </row>
    <row r="19" spans="1:16" x14ac:dyDescent="0.2">
      <c r="A19" s="67">
        <v>25</v>
      </c>
      <c r="B19" s="66" t="s">
        <v>758</v>
      </c>
      <c r="C19" s="66" t="s">
        <v>759</v>
      </c>
      <c r="D19" s="66" t="s">
        <v>147</v>
      </c>
      <c r="E19" s="67">
        <v>23</v>
      </c>
      <c r="F19" s="68" t="s">
        <v>1145</v>
      </c>
      <c r="G19" s="68" t="s">
        <v>1157</v>
      </c>
      <c r="H19" s="68" t="s">
        <v>1158</v>
      </c>
      <c r="I19" s="68" t="s">
        <v>933</v>
      </c>
      <c r="J19" s="68" t="s">
        <v>305</v>
      </c>
      <c r="K19" s="67">
        <v>25</v>
      </c>
      <c r="L19" s="68" t="s">
        <v>1159</v>
      </c>
      <c r="M19" s="168" t="s">
        <v>1063</v>
      </c>
      <c r="N19" s="161">
        <v>496.87</v>
      </c>
      <c r="O19" s="6"/>
      <c r="P19" s="6"/>
    </row>
    <row r="20" spans="1:16" x14ac:dyDescent="0.2">
      <c r="A20" s="67">
        <v>26</v>
      </c>
      <c r="B20" s="66" t="s">
        <v>755</v>
      </c>
      <c r="C20" s="66" t="s">
        <v>756</v>
      </c>
      <c r="D20" s="66" t="s">
        <v>147</v>
      </c>
      <c r="E20" s="67">
        <v>26</v>
      </c>
      <c r="F20" s="68" t="s">
        <v>1075</v>
      </c>
      <c r="G20" s="68" t="s">
        <v>279</v>
      </c>
      <c r="H20" s="68" t="s">
        <v>1160</v>
      </c>
      <c r="I20" s="68" t="s">
        <v>933</v>
      </c>
      <c r="J20" s="68" t="s">
        <v>1161</v>
      </c>
      <c r="K20" s="67">
        <v>26</v>
      </c>
      <c r="L20" s="68" t="s">
        <v>1162</v>
      </c>
      <c r="M20" s="168" t="s">
        <v>1063</v>
      </c>
      <c r="N20" s="161">
        <v>459.61</v>
      </c>
      <c r="O20" s="6"/>
      <c r="P20" s="6"/>
    </row>
    <row r="21" spans="1:16" x14ac:dyDescent="0.2">
      <c r="A21" s="67">
        <v>28</v>
      </c>
      <c r="B21" s="66" t="s">
        <v>124</v>
      </c>
      <c r="C21" s="66" t="s">
        <v>90</v>
      </c>
      <c r="D21" s="66" t="s">
        <v>147</v>
      </c>
      <c r="E21" s="67">
        <v>19</v>
      </c>
      <c r="F21" s="68" t="s">
        <v>1167</v>
      </c>
      <c r="G21" s="68" t="s">
        <v>279</v>
      </c>
      <c r="H21" s="68" t="s">
        <v>1168</v>
      </c>
      <c r="I21" s="68" t="s">
        <v>883</v>
      </c>
      <c r="J21" s="68" t="s">
        <v>1143</v>
      </c>
      <c r="K21" s="67">
        <v>28</v>
      </c>
      <c r="L21" s="68" t="s">
        <v>1169</v>
      </c>
      <c r="M21" s="168" t="s">
        <v>1060</v>
      </c>
      <c r="N21" s="161">
        <v>425.14</v>
      </c>
      <c r="O21" s="6"/>
      <c r="P21" s="6"/>
    </row>
    <row r="22" spans="1:16" x14ac:dyDescent="0.2">
      <c r="A22" s="67">
        <v>30</v>
      </c>
      <c r="B22" s="66" t="s">
        <v>284</v>
      </c>
      <c r="C22" s="66" t="s">
        <v>285</v>
      </c>
      <c r="D22" s="66" t="s">
        <v>147</v>
      </c>
      <c r="E22" s="67">
        <v>16</v>
      </c>
      <c r="F22" s="68" t="s">
        <v>1152</v>
      </c>
      <c r="G22" s="68" t="s">
        <v>307</v>
      </c>
      <c r="H22" s="68" t="s">
        <v>242</v>
      </c>
      <c r="I22" s="68" t="s">
        <v>242</v>
      </c>
      <c r="J22" s="68" t="s">
        <v>242</v>
      </c>
      <c r="K22" s="67">
        <v>30</v>
      </c>
      <c r="L22" s="68" t="s">
        <v>358</v>
      </c>
      <c r="M22" s="168" t="s">
        <v>1060</v>
      </c>
      <c r="N22" s="161">
        <v>393.25</v>
      </c>
      <c r="O22" s="6"/>
      <c r="P22" s="6"/>
    </row>
    <row r="23" spans="1:16" x14ac:dyDescent="0.2">
      <c r="A23" s="67">
        <v>33</v>
      </c>
      <c r="B23" s="66" t="s">
        <v>752</v>
      </c>
      <c r="C23" s="66" t="s">
        <v>315</v>
      </c>
      <c r="D23" s="66" t="s">
        <v>147</v>
      </c>
      <c r="E23" s="67">
        <v>42</v>
      </c>
      <c r="F23" s="68" t="s">
        <v>1180</v>
      </c>
      <c r="G23" s="68" t="s">
        <v>283</v>
      </c>
      <c r="H23" s="68" t="s">
        <v>1181</v>
      </c>
      <c r="I23" s="68" t="s">
        <v>883</v>
      </c>
      <c r="J23" s="68" t="s">
        <v>270</v>
      </c>
      <c r="K23" s="67">
        <v>33</v>
      </c>
      <c r="L23" s="68" t="s">
        <v>1255</v>
      </c>
      <c r="M23" s="168" t="s">
        <v>1064</v>
      </c>
      <c r="N23" s="161">
        <v>363.76</v>
      </c>
      <c r="O23" s="6"/>
      <c r="P23" s="6"/>
    </row>
    <row r="24" spans="1:16" x14ac:dyDescent="0.2">
      <c r="A24" s="67">
        <v>35</v>
      </c>
      <c r="B24" s="66" t="s">
        <v>124</v>
      </c>
      <c r="C24" s="66" t="s">
        <v>123</v>
      </c>
      <c r="D24" s="66" t="s">
        <v>147</v>
      </c>
      <c r="E24" s="67">
        <v>47</v>
      </c>
      <c r="F24" s="68" t="s">
        <v>1185</v>
      </c>
      <c r="G24" s="68" t="s">
        <v>167</v>
      </c>
      <c r="H24" s="68" t="s">
        <v>1186</v>
      </c>
      <c r="I24" s="68" t="s">
        <v>1117</v>
      </c>
      <c r="J24" s="68" t="s">
        <v>1187</v>
      </c>
      <c r="K24" s="67">
        <v>35</v>
      </c>
      <c r="L24" s="68" t="s">
        <v>1257</v>
      </c>
      <c r="M24" s="168" t="s">
        <v>1060</v>
      </c>
      <c r="N24" s="161">
        <v>336.48</v>
      </c>
      <c r="O24" s="6" t="s">
        <v>152</v>
      </c>
      <c r="P24" s="161">
        <v>855.63</v>
      </c>
    </row>
    <row r="25" spans="1:16" x14ac:dyDescent="0.2">
      <c r="A25" s="67">
        <v>36</v>
      </c>
      <c r="B25" s="66" t="s">
        <v>568</v>
      </c>
      <c r="C25" s="66" t="s">
        <v>93</v>
      </c>
      <c r="D25" s="66" t="s">
        <v>147</v>
      </c>
      <c r="E25" s="67">
        <v>49</v>
      </c>
      <c r="F25" s="68" t="s">
        <v>1188</v>
      </c>
      <c r="G25" s="68" t="s">
        <v>268</v>
      </c>
      <c r="H25" s="68" t="s">
        <v>1189</v>
      </c>
      <c r="I25" s="68" t="s">
        <v>933</v>
      </c>
      <c r="J25" s="68" t="s">
        <v>286</v>
      </c>
      <c r="K25" s="67">
        <v>36</v>
      </c>
      <c r="L25" s="68" t="s">
        <v>1257</v>
      </c>
      <c r="M25" s="168" t="s">
        <v>1060</v>
      </c>
      <c r="N25" s="161">
        <v>311.24</v>
      </c>
      <c r="O25" s="6" t="s">
        <v>152</v>
      </c>
      <c r="P25" s="161">
        <v>791.45</v>
      </c>
    </row>
    <row r="26" spans="1:16" x14ac:dyDescent="0.2">
      <c r="A26" s="67">
        <v>38</v>
      </c>
      <c r="B26" s="66" t="s">
        <v>581</v>
      </c>
      <c r="C26" s="66" t="s">
        <v>757</v>
      </c>
      <c r="D26" s="66" t="s">
        <v>147</v>
      </c>
      <c r="E26" s="67">
        <v>48</v>
      </c>
      <c r="F26" s="68" t="s">
        <v>1193</v>
      </c>
      <c r="G26" s="68" t="s">
        <v>279</v>
      </c>
      <c r="H26" s="68" t="s">
        <v>1138</v>
      </c>
      <c r="I26" s="68" t="s">
        <v>1117</v>
      </c>
      <c r="J26" s="68" t="s">
        <v>305</v>
      </c>
      <c r="K26" s="67">
        <v>38</v>
      </c>
      <c r="L26" s="68" t="s">
        <v>1258</v>
      </c>
      <c r="M26" s="168" t="s">
        <v>1063</v>
      </c>
      <c r="N26" s="161">
        <v>287.89999999999998</v>
      </c>
      <c r="O26" s="6"/>
      <c r="P26" s="6"/>
    </row>
    <row r="27" spans="1:16" x14ac:dyDescent="0.2">
      <c r="A27" s="67">
        <v>39</v>
      </c>
      <c r="B27" s="66" t="s">
        <v>762</v>
      </c>
      <c r="C27" s="66" t="s">
        <v>763</v>
      </c>
      <c r="D27" s="66" t="s">
        <v>147</v>
      </c>
      <c r="E27" s="67">
        <v>55</v>
      </c>
      <c r="F27" s="68" t="s">
        <v>1194</v>
      </c>
      <c r="G27" s="68" t="s">
        <v>273</v>
      </c>
      <c r="H27" s="68" t="s">
        <v>1195</v>
      </c>
      <c r="I27" s="68" t="s">
        <v>933</v>
      </c>
      <c r="J27" s="68" t="s">
        <v>1196</v>
      </c>
      <c r="K27" s="67">
        <v>39</v>
      </c>
      <c r="L27" s="68" t="s">
        <v>1259</v>
      </c>
      <c r="M27" s="168" t="s">
        <v>1062</v>
      </c>
      <c r="N27" s="161">
        <v>266.31</v>
      </c>
      <c r="O27" s="6" t="s">
        <v>152</v>
      </c>
      <c r="P27" s="161">
        <v>732.09</v>
      </c>
    </row>
    <row r="28" spans="1:16" x14ac:dyDescent="0.2">
      <c r="A28" s="67">
        <v>40</v>
      </c>
      <c r="B28" s="66" t="s">
        <v>1197</v>
      </c>
      <c r="C28" s="66" t="s">
        <v>1198</v>
      </c>
      <c r="D28" s="66" t="s">
        <v>147</v>
      </c>
      <c r="E28" s="67">
        <v>66</v>
      </c>
      <c r="F28" s="68" t="s">
        <v>1199</v>
      </c>
      <c r="G28" s="68" t="s">
        <v>207</v>
      </c>
      <c r="H28" s="68" t="s">
        <v>1200</v>
      </c>
      <c r="I28" s="68" t="s">
        <v>933</v>
      </c>
      <c r="J28" s="68" t="s">
        <v>1196</v>
      </c>
      <c r="K28" s="67">
        <v>40</v>
      </c>
      <c r="L28" s="68" t="s">
        <v>1260</v>
      </c>
      <c r="M28" s="6" t="s">
        <v>1297</v>
      </c>
      <c r="N28" s="161">
        <v>246.33</v>
      </c>
      <c r="O28" s="6" t="s">
        <v>152</v>
      </c>
      <c r="P28" s="161">
        <v>677.19</v>
      </c>
    </row>
    <row r="29" spans="1:16" x14ac:dyDescent="0.2">
      <c r="A29" s="67">
        <v>42</v>
      </c>
      <c r="B29" s="66" t="s">
        <v>327</v>
      </c>
      <c r="C29" s="66" t="s">
        <v>328</v>
      </c>
      <c r="D29" s="66" t="s">
        <v>147</v>
      </c>
      <c r="E29" s="67">
        <v>52</v>
      </c>
      <c r="F29" s="68" t="s">
        <v>1205</v>
      </c>
      <c r="G29" s="68" t="s">
        <v>167</v>
      </c>
      <c r="H29" s="68" t="s">
        <v>280</v>
      </c>
      <c r="I29" s="68" t="s">
        <v>883</v>
      </c>
      <c r="J29" s="68" t="s">
        <v>320</v>
      </c>
      <c r="K29" s="67">
        <v>42</v>
      </c>
      <c r="L29" s="68" t="s">
        <v>1262</v>
      </c>
      <c r="M29" s="168" t="s">
        <v>1062</v>
      </c>
      <c r="N29" s="161">
        <v>227.86</v>
      </c>
      <c r="O29" s="6"/>
      <c r="P29" s="6"/>
    </row>
    <row r="30" spans="1:16" x14ac:dyDescent="0.2">
      <c r="A30" s="67">
        <v>43</v>
      </c>
      <c r="B30" s="66" t="s">
        <v>760</v>
      </c>
      <c r="C30" s="66" t="s">
        <v>761</v>
      </c>
      <c r="D30" s="66" t="s">
        <v>147</v>
      </c>
      <c r="E30" s="67">
        <v>69</v>
      </c>
      <c r="F30" s="68" t="s">
        <v>1206</v>
      </c>
      <c r="G30" s="68" t="s">
        <v>279</v>
      </c>
      <c r="H30" s="68" t="s">
        <v>326</v>
      </c>
      <c r="I30" s="68" t="s">
        <v>1207</v>
      </c>
      <c r="J30" s="68" t="s">
        <v>174</v>
      </c>
      <c r="K30" s="67">
        <v>43</v>
      </c>
      <c r="L30" s="68" t="s">
        <v>253</v>
      </c>
      <c r="M30" s="168" t="s">
        <v>1061</v>
      </c>
      <c r="N30" s="161">
        <v>210.77</v>
      </c>
      <c r="O30" s="6" t="s">
        <v>152</v>
      </c>
      <c r="P30" s="161">
        <v>626.4</v>
      </c>
    </row>
    <row r="31" spans="1:16" x14ac:dyDescent="0.2">
      <c r="A31" s="67">
        <v>44</v>
      </c>
      <c r="B31" s="66" t="s">
        <v>753</v>
      </c>
      <c r="C31" s="66" t="s">
        <v>754</v>
      </c>
      <c r="D31" s="66" t="s">
        <v>147</v>
      </c>
      <c r="E31" s="67">
        <v>59</v>
      </c>
      <c r="F31" s="68" t="s">
        <v>1208</v>
      </c>
      <c r="G31" s="68" t="s">
        <v>268</v>
      </c>
      <c r="H31" s="68" t="s">
        <v>1209</v>
      </c>
      <c r="I31" s="68" t="s">
        <v>898</v>
      </c>
      <c r="J31" s="68" t="s">
        <v>1210</v>
      </c>
      <c r="K31" s="67">
        <v>44</v>
      </c>
      <c r="L31" s="68" t="s">
        <v>1263</v>
      </c>
      <c r="M31" s="168" t="s">
        <v>1063</v>
      </c>
      <c r="N31" s="161">
        <v>194.96</v>
      </c>
      <c r="O31" s="6"/>
      <c r="P31" s="6"/>
    </row>
    <row r="32" spans="1:16" x14ac:dyDescent="0.2">
      <c r="A32" s="67">
        <v>45</v>
      </c>
      <c r="B32" s="66" t="s">
        <v>119</v>
      </c>
      <c r="C32" s="66" t="s">
        <v>118</v>
      </c>
      <c r="D32" s="66" t="s">
        <v>147</v>
      </c>
      <c r="E32" s="67">
        <v>64</v>
      </c>
      <c r="F32" s="68" t="s">
        <v>1211</v>
      </c>
      <c r="G32" s="68" t="s">
        <v>279</v>
      </c>
      <c r="H32" s="68" t="s">
        <v>1138</v>
      </c>
      <c r="I32" s="68" t="s">
        <v>878</v>
      </c>
      <c r="J32" s="68" t="s">
        <v>1212</v>
      </c>
      <c r="K32" s="67">
        <v>45</v>
      </c>
      <c r="L32" s="68" t="s">
        <v>1264</v>
      </c>
      <c r="M32" s="168" t="s">
        <v>1060</v>
      </c>
      <c r="N32" s="161">
        <v>180.34</v>
      </c>
      <c r="O32" s="6"/>
      <c r="P32" s="6"/>
    </row>
    <row r="33" spans="1:16" x14ac:dyDescent="0.2">
      <c r="A33" s="67">
        <v>46</v>
      </c>
      <c r="B33" s="66" t="s">
        <v>124</v>
      </c>
      <c r="C33" s="66" t="s">
        <v>723</v>
      </c>
      <c r="D33" s="66" t="s">
        <v>147</v>
      </c>
      <c r="E33" s="67">
        <v>45</v>
      </c>
      <c r="F33" s="68" t="s">
        <v>1213</v>
      </c>
      <c r="G33" s="68" t="s">
        <v>1157</v>
      </c>
      <c r="H33" s="68" t="s">
        <v>1178</v>
      </c>
      <c r="I33" s="68" t="s">
        <v>1105</v>
      </c>
      <c r="J33" s="68" t="s">
        <v>1214</v>
      </c>
      <c r="K33" s="67">
        <v>46</v>
      </c>
      <c r="L33" s="68" t="s">
        <v>1166</v>
      </c>
      <c r="M33" s="168" t="s">
        <v>1060</v>
      </c>
      <c r="N33" s="161">
        <v>166.81</v>
      </c>
      <c r="O33" s="6" t="s">
        <v>152</v>
      </c>
      <c r="P33" s="161">
        <v>579.41999999999996</v>
      </c>
    </row>
    <row r="34" spans="1:16" x14ac:dyDescent="0.2">
      <c r="A34" s="67">
        <v>47</v>
      </c>
      <c r="B34" s="66" t="s">
        <v>1215</v>
      </c>
      <c r="C34" s="66" t="s">
        <v>1216</v>
      </c>
      <c r="D34" s="66" t="s">
        <v>147</v>
      </c>
      <c r="E34" s="67">
        <v>46</v>
      </c>
      <c r="F34" s="68" t="s">
        <v>1217</v>
      </c>
      <c r="G34" s="68" t="s">
        <v>343</v>
      </c>
      <c r="H34" s="68" t="s">
        <v>1218</v>
      </c>
      <c r="I34" s="68" t="s">
        <v>1219</v>
      </c>
      <c r="J34" s="68" t="s">
        <v>919</v>
      </c>
      <c r="K34" s="67">
        <v>47</v>
      </c>
      <c r="L34" s="68" t="s">
        <v>1265</v>
      </c>
      <c r="M34" s="168" t="s">
        <v>1065</v>
      </c>
      <c r="N34" s="6"/>
      <c r="O34" s="6" t="s">
        <v>152</v>
      </c>
      <c r="P34" s="161">
        <v>535.96</v>
      </c>
    </row>
    <row r="35" spans="1:16" x14ac:dyDescent="0.2">
      <c r="A35" s="67">
        <v>48</v>
      </c>
      <c r="B35" s="66" t="s">
        <v>1220</v>
      </c>
      <c r="C35" s="66" t="s">
        <v>1221</v>
      </c>
      <c r="D35" s="66" t="s">
        <v>147</v>
      </c>
      <c r="E35" s="67">
        <v>61</v>
      </c>
      <c r="F35" s="68" t="s">
        <v>1222</v>
      </c>
      <c r="G35" s="68" t="s">
        <v>307</v>
      </c>
      <c r="H35" s="68" t="s">
        <v>1223</v>
      </c>
      <c r="I35" s="68" t="s">
        <v>933</v>
      </c>
      <c r="J35" s="68" t="s">
        <v>1224</v>
      </c>
      <c r="K35" s="67">
        <v>48</v>
      </c>
      <c r="L35" s="68" t="s">
        <v>1266</v>
      </c>
      <c r="M35" s="168" t="s">
        <v>1062</v>
      </c>
      <c r="N35" s="6"/>
      <c r="O35" s="6" t="s">
        <v>152</v>
      </c>
      <c r="P35" s="161">
        <v>495.76</v>
      </c>
    </row>
    <row r="36" spans="1:16" x14ac:dyDescent="0.2">
      <c r="A36" s="67">
        <v>49</v>
      </c>
      <c r="B36" s="66" t="s">
        <v>1225</v>
      </c>
      <c r="C36" s="66" t="s">
        <v>1226</v>
      </c>
      <c r="D36" s="66" t="s">
        <v>147</v>
      </c>
      <c r="E36" s="67">
        <v>70</v>
      </c>
      <c r="F36" s="68" t="s">
        <v>1227</v>
      </c>
      <c r="G36" s="68" t="s">
        <v>279</v>
      </c>
      <c r="H36" s="68" t="s">
        <v>1228</v>
      </c>
      <c r="I36" s="68" t="s">
        <v>883</v>
      </c>
      <c r="J36" s="68" t="s">
        <v>1229</v>
      </c>
      <c r="K36" s="67">
        <v>49</v>
      </c>
      <c r="L36" s="68" t="s">
        <v>1267</v>
      </c>
      <c r="M36" s="6" t="s">
        <v>1297</v>
      </c>
      <c r="N36" s="6"/>
      <c r="O36" s="6" t="s">
        <v>152</v>
      </c>
      <c r="P36" s="161">
        <v>458.58</v>
      </c>
    </row>
    <row r="37" spans="1:16" x14ac:dyDescent="0.2">
      <c r="A37" s="67">
        <v>50</v>
      </c>
      <c r="B37" s="66" t="s">
        <v>351</v>
      </c>
      <c r="C37" s="66" t="s">
        <v>352</v>
      </c>
      <c r="D37" s="66" t="s">
        <v>147</v>
      </c>
      <c r="E37" s="67">
        <v>51</v>
      </c>
      <c r="F37" s="68" t="s">
        <v>1088</v>
      </c>
      <c r="G37" s="68" t="s">
        <v>177</v>
      </c>
      <c r="H37" s="68" t="s">
        <v>1230</v>
      </c>
      <c r="I37" s="68" t="s">
        <v>883</v>
      </c>
      <c r="J37" s="68" t="s">
        <v>1231</v>
      </c>
      <c r="K37" s="67">
        <v>50</v>
      </c>
      <c r="L37" s="68" t="s">
        <v>309</v>
      </c>
      <c r="M37" s="6" t="s">
        <v>1062</v>
      </c>
      <c r="N37" s="6"/>
      <c r="O37" s="6"/>
      <c r="P37" s="6"/>
    </row>
    <row r="38" spans="1:16" x14ac:dyDescent="0.2">
      <c r="A38" s="67">
        <v>51</v>
      </c>
      <c r="B38" s="66" t="s">
        <v>764</v>
      </c>
      <c r="C38" s="66" t="s">
        <v>765</v>
      </c>
      <c r="D38" s="66" t="s">
        <v>147</v>
      </c>
      <c r="E38" s="67">
        <v>62</v>
      </c>
      <c r="F38" s="68" t="s">
        <v>1114</v>
      </c>
      <c r="G38" s="68" t="s">
        <v>172</v>
      </c>
      <c r="H38" s="68" t="s">
        <v>1232</v>
      </c>
      <c r="I38" s="68" t="s">
        <v>1105</v>
      </c>
      <c r="J38" s="68" t="s">
        <v>1165</v>
      </c>
      <c r="K38" s="67">
        <v>51</v>
      </c>
      <c r="L38" s="68" t="s">
        <v>1268</v>
      </c>
      <c r="M38" s="168" t="s">
        <v>1063</v>
      </c>
      <c r="N38" s="6"/>
      <c r="O38" s="6" t="s">
        <v>152</v>
      </c>
      <c r="P38" s="161">
        <v>424.19</v>
      </c>
    </row>
    <row r="39" spans="1:16" x14ac:dyDescent="0.2">
      <c r="A39" s="67">
        <v>52</v>
      </c>
      <c r="B39" s="66" t="s">
        <v>770</v>
      </c>
      <c r="C39" s="66" t="s">
        <v>771</v>
      </c>
      <c r="D39" s="66" t="s">
        <v>147</v>
      </c>
      <c r="E39" s="67">
        <v>50</v>
      </c>
      <c r="F39" s="68" t="s">
        <v>1206</v>
      </c>
      <c r="G39" s="68" t="s">
        <v>283</v>
      </c>
      <c r="H39" s="68" t="s">
        <v>1233</v>
      </c>
      <c r="I39" s="68" t="s">
        <v>898</v>
      </c>
      <c r="J39" s="68" t="s">
        <v>1234</v>
      </c>
      <c r="K39" s="67">
        <v>52</v>
      </c>
      <c r="L39" s="68" t="s">
        <v>1269</v>
      </c>
      <c r="M39" s="168" t="s">
        <v>1062</v>
      </c>
      <c r="N39" s="6"/>
      <c r="O39" s="6" t="s">
        <v>152</v>
      </c>
      <c r="P39" s="161">
        <v>392.37</v>
      </c>
    </row>
    <row r="40" spans="1:16" x14ac:dyDescent="0.2">
      <c r="A40" s="67">
        <v>53</v>
      </c>
      <c r="B40" s="66" t="s">
        <v>112</v>
      </c>
      <c r="C40" s="66" t="s">
        <v>93</v>
      </c>
      <c r="D40" s="66" t="s">
        <v>147</v>
      </c>
      <c r="E40" s="67">
        <v>53</v>
      </c>
      <c r="F40" s="68" t="s">
        <v>1213</v>
      </c>
      <c r="G40" s="68" t="s">
        <v>279</v>
      </c>
      <c r="H40" s="68" t="s">
        <v>1235</v>
      </c>
      <c r="I40" s="68" t="s">
        <v>928</v>
      </c>
      <c r="J40" s="68" t="s">
        <v>1204</v>
      </c>
      <c r="K40" s="67">
        <v>53</v>
      </c>
      <c r="L40" s="68" t="s">
        <v>1270</v>
      </c>
      <c r="M40" s="168" t="s">
        <v>1060</v>
      </c>
      <c r="N40" s="6"/>
      <c r="O40" s="6" t="s">
        <v>152</v>
      </c>
      <c r="P40" s="161">
        <v>362.95</v>
      </c>
    </row>
    <row r="41" spans="1:16" x14ac:dyDescent="0.2">
      <c r="A41" s="67">
        <v>54</v>
      </c>
      <c r="B41" s="66" t="s">
        <v>284</v>
      </c>
      <c r="C41" s="66" t="s">
        <v>727</v>
      </c>
      <c r="D41" s="66" t="s">
        <v>147</v>
      </c>
      <c r="E41" s="67">
        <v>60</v>
      </c>
      <c r="F41" s="68" t="s">
        <v>1236</v>
      </c>
      <c r="G41" s="68" t="s">
        <v>247</v>
      </c>
      <c r="H41" s="68" t="s">
        <v>1237</v>
      </c>
      <c r="I41" s="68" t="s">
        <v>1117</v>
      </c>
      <c r="J41" s="68" t="s">
        <v>194</v>
      </c>
      <c r="K41" s="67">
        <v>54</v>
      </c>
      <c r="L41" s="68" t="s">
        <v>324</v>
      </c>
      <c r="M41" s="168" t="s">
        <v>1060</v>
      </c>
      <c r="N41" s="6"/>
      <c r="O41" s="6" t="s">
        <v>152</v>
      </c>
      <c r="P41" s="161">
        <v>335.73</v>
      </c>
    </row>
    <row r="42" spans="1:16" x14ac:dyDescent="0.2">
      <c r="A42" s="67">
        <v>55</v>
      </c>
      <c r="B42" s="66" t="s">
        <v>1175</v>
      </c>
      <c r="C42" s="66" t="s">
        <v>1238</v>
      </c>
      <c r="D42" s="66" t="s">
        <v>147</v>
      </c>
      <c r="E42" s="67">
        <v>68</v>
      </c>
      <c r="F42" s="68" t="s">
        <v>1239</v>
      </c>
      <c r="G42" s="68" t="s">
        <v>283</v>
      </c>
      <c r="H42" s="68" t="s">
        <v>1240</v>
      </c>
      <c r="I42" s="68" t="s">
        <v>878</v>
      </c>
      <c r="J42" s="68" t="s">
        <v>1241</v>
      </c>
      <c r="K42" s="67">
        <v>55</v>
      </c>
      <c r="L42" s="68" t="s">
        <v>1271</v>
      </c>
      <c r="M42" s="168" t="s">
        <v>1063</v>
      </c>
      <c r="N42" s="6"/>
      <c r="O42" s="6" t="s">
        <v>152</v>
      </c>
      <c r="P42" s="161"/>
    </row>
    <row r="43" spans="1:16" x14ac:dyDescent="0.2">
      <c r="A43" s="67">
        <v>56</v>
      </c>
      <c r="B43" s="66" t="s">
        <v>677</v>
      </c>
      <c r="C43" s="66" t="s">
        <v>766</v>
      </c>
      <c r="D43" s="66" t="s">
        <v>147</v>
      </c>
      <c r="E43" s="67">
        <v>58</v>
      </c>
      <c r="F43" s="68" t="s">
        <v>1242</v>
      </c>
      <c r="G43" s="68" t="s">
        <v>172</v>
      </c>
      <c r="H43" s="68" t="s">
        <v>1233</v>
      </c>
      <c r="I43" s="68" t="s">
        <v>1243</v>
      </c>
      <c r="J43" s="68" t="s">
        <v>911</v>
      </c>
      <c r="K43" s="67">
        <v>56</v>
      </c>
      <c r="L43" s="68" t="s">
        <v>1272</v>
      </c>
      <c r="M43" s="6" t="s">
        <v>1060</v>
      </c>
      <c r="N43" s="6"/>
      <c r="O43" s="6"/>
      <c r="P43" s="6"/>
    </row>
    <row r="44" spans="1:16" x14ac:dyDescent="0.2">
      <c r="A44" s="67">
        <v>57</v>
      </c>
      <c r="B44" s="66" t="s">
        <v>773</v>
      </c>
      <c r="C44" s="66" t="s">
        <v>774</v>
      </c>
      <c r="D44" s="66" t="s">
        <v>147</v>
      </c>
      <c r="E44" s="67">
        <v>54</v>
      </c>
      <c r="F44" s="68" t="s">
        <v>1244</v>
      </c>
      <c r="G44" s="68" t="s">
        <v>177</v>
      </c>
      <c r="H44" s="68" t="s">
        <v>1245</v>
      </c>
      <c r="I44" s="68" t="s">
        <v>1013</v>
      </c>
      <c r="J44" s="68" t="s">
        <v>1246</v>
      </c>
      <c r="K44" s="67">
        <v>57</v>
      </c>
      <c r="L44" s="68" t="s">
        <v>1273</v>
      </c>
      <c r="M44" s="168" t="s">
        <v>1064</v>
      </c>
      <c r="N44" s="6"/>
      <c r="O44" s="6"/>
      <c r="P44" s="6"/>
    </row>
    <row r="45" spans="1:16" x14ac:dyDescent="0.2">
      <c r="A45" s="67">
        <v>58</v>
      </c>
      <c r="B45" s="66" t="s">
        <v>767</v>
      </c>
      <c r="C45" s="66" t="s">
        <v>768</v>
      </c>
      <c r="D45" s="66" t="s">
        <v>147</v>
      </c>
      <c r="E45" s="67">
        <v>65</v>
      </c>
      <c r="F45" s="68" t="s">
        <v>1114</v>
      </c>
      <c r="G45" s="68" t="s">
        <v>209</v>
      </c>
      <c r="H45" s="68" t="s">
        <v>993</v>
      </c>
      <c r="I45" s="68" t="s">
        <v>883</v>
      </c>
      <c r="J45" s="68" t="s">
        <v>1247</v>
      </c>
      <c r="K45" s="67">
        <v>58</v>
      </c>
      <c r="L45" s="68" t="s">
        <v>1274</v>
      </c>
      <c r="M45" s="168" t="s">
        <v>1297</v>
      </c>
      <c r="N45" s="6"/>
      <c r="O45" s="6"/>
      <c r="P45" s="6"/>
    </row>
    <row r="46" spans="1:16" x14ac:dyDescent="0.2">
      <c r="A46" s="67">
        <v>59</v>
      </c>
      <c r="B46" s="66" t="s">
        <v>1248</v>
      </c>
      <c r="C46" s="66" t="s">
        <v>1249</v>
      </c>
      <c r="D46" s="66" t="s">
        <v>147</v>
      </c>
      <c r="E46" s="67">
        <v>67</v>
      </c>
      <c r="F46" s="68" t="s">
        <v>1170</v>
      </c>
      <c r="G46" s="68" t="s">
        <v>190</v>
      </c>
      <c r="H46" s="68" t="s">
        <v>1009</v>
      </c>
      <c r="I46" s="68" t="s">
        <v>928</v>
      </c>
      <c r="J46" s="68" t="s">
        <v>1250</v>
      </c>
      <c r="K46" s="67">
        <v>59</v>
      </c>
      <c r="L46" s="68" t="s">
        <v>1275</v>
      </c>
      <c r="M46" s="168" t="s">
        <v>1065</v>
      </c>
      <c r="N46" s="6"/>
      <c r="O46" s="6"/>
      <c r="P46" s="6"/>
    </row>
    <row r="47" spans="1:16" x14ac:dyDescent="0.2">
      <c r="A47" s="67">
        <v>13</v>
      </c>
      <c r="B47" s="66" t="s">
        <v>275</v>
      </c>
      <c r="C47" s="66" t="s">
        <v>778</v>
      </c>
      <c r="D47" s="66" t="s">
        <v>1120</v>
      </c>
      <c r="E47" s="67">
        <v>15</v>
      </c>
      <c r="F47" s="68" t="s">
        <v>1121</v>
      </c>
      <c r="G47" s="68" t="s">
        <v>307</v>
      </c>
      <c r="H47" s="68" t="s">
        <v>1122</v>
      </c>
      <c r="I47" s="68" t="s">
        <v>883</v>
      </c>
      <c r="J47" s="68" t="s">
        <v>1123</v>
      </c>
      <c r="K47" s="67">
        <v>13</v>
      </c>
      <c r="L47" s="68" t="s">
        <v>1124</v>
      </c>
      <c r="N47" s="125"/>
      <c r="P47" s="125"/>
    </row>
    <row r="48" spans="1:16" x14ac:dyDescent="0.2">
      <c r="A48" s="67">
        <v>34</v>
      </c>
      <c r="B48" s="66" t="s">
        <v>775</v>
      </c>
      <c r="C48" s="66" t="s">
        <v>776</v>
      </c>
      <c r="D48" s="66" t="s">
        <v>1120</v>
      </c>
      <c r="E48" s="67">
        <v>44</v>
      </c>
      <c r="F48" s="68" t="s">
        <v>1182</v>
      </c>
      <c r="G48" s="68" t="s">
        <v>343</v>
      </c>
      <c r="H48" s="68" t="s">
        <v>1183</v>
      </c>
      <c r="I48" s="68" t="s">
        <v>898</v>
      </c>
      <c r="J48" s="68" t="s">
        <v>1184</v>
      </c>
      <c r="K48" s="67">
        <v>34</v>
      </c>
      <c r="L48" s="68" t="s">
        <v>1256</v>
      </c>
    </row>
    <row r="49" spans="1:16" x14ac:dyDescent="0.2">
      <c r="A49" s="67">
        <v>16</v>
      </c>
      <c r="B49" s="66" t="s">
        <v>331</v>
      </c>
      <c r="C49" s="66" t="s">
        <v>800</v>
      </c>
      <c r="D49" s="66" t="s">
        <v>258</v>
      </c>
      <c r="E49" s="67">
        <v>29</v>
      </c>
      <c r="F49" s="68" t="s">
        <v>1130</v>
      </c>
      <c r="G49" s="68" t="s">
        <v>283</v>
      </c>
      <c r="H49" s="68" t="s">
        <v>260</v>
      </c>
      <c r="I49" s="68" t="s">
        <v>1117</v>
      </c>
      <c r="J49" s="68" t="s">
        <v>1131</v>
      </c>
      <c r="K49" s="67">
        <v>16</v>
      </c>
      <c r="L49" s="68" t="s">
        <v>1132</v>
      </c>
      <c r="N49" s="125"/>
      <c r="P49" s="125"/>
    </row>
    <row r="50" spans="1:16" x14ac:dyDescent="0.2">
      <c r="A50" s="67">
        <v>19</v>
      </c>
      <c r="B50" s="66" t="s">
        <v>740</v>
      </c>
      <c r="C50" s="66" t="s">
        <v>798</v>
      </c>
      <c r="D50" s="66" t="s">
        <v>258</v>
      </c>
      <c r="E50" s="67">
        <v>17</v>
      </c>
      <c r="F50" s="68" t="s">
        <v>1141</v>
      </c>
      <c r="G50" s="68" t="s">
        <v>265</v>
      </c>
      <c r="H50" s="68" t="s">
        <v>291</v>
      </c>
      <c r="I50" s="68" t="s">
        <v>933</v>
      </c>
      <c r="J50" s="68" t="s">
        <v>286</v>
      </c>
      <c r="K50" s="67">
        <v>19</v>
      </c>
      <c r="L50" s="68" t="s">
        <v>1142</v>
      </c>
      <c r="N50" s="125"/>
      <c r="P50" s="125"/>
    </row>
    <row r="51" spans="1:16" x14ac:dyDescent="0.2">
      <c r="A51" s="67">
        <v>27</v>
      </c>
      <c r="B51" s="66" t="s">
        <v>1163</v>
      </c>
      <c r="C51" s="66" t="s">
        <v>1164</v>
      </c>
      <c r="D51" s="66" t="s">
        <v>258</v>
      </c>
      <c r="E51" s="67">
        <v>25</v>
      </c>
      <c r="F51" s="68" t="s">
        <v>1099</v>
      </c>
      <c r="G51" s="68" t="s">
        <v>268</v>
      </c>
      <c r="H51" s="68" t="s">
        <v>1092</v>
      </c>
      <c r="I51" s="68" t="s">
        <v>910</v>
      </c>
      <c r="J51" s="68" t="s">
        <v>1165</v>
      </c>
      <c r="K51" s="67">
        <v>27</v>
      </c>
      <c r="L51" s="68" t="s">
        <v>1166</v>
      </c>
      <c r="N51" s="125"/>
    </row>
    <row r="52" spans="1:16" x14ac:dyDescent="0.2">
      <c r="A52" s="67">
        <v>37</v>
      </c>
      <c r="B52" s="66" t="s">
        <v>803</v>
      </c>
      <c r="C52" s="66" t="s">
        <v>804</v>
      </c>
      <c r="D52" s="66" t="s">
        <v>258</v>
      </c>
      <c r="E52" s="67">
        <v>43</v>
      </c>
      <c r="F52" s="68" t="s">
        <v>1190</v>
      </c>
      <c r="G52" s="68" t="s">
        <v>265</v>
      </c>
      <c r="H52" s="68" t="s">
        <v>1191</v>
      </c>
      <c r="I52" s="68" t="s">
        <v>1105</v>
      </c>
      <c r="J52" s="68" t="s">
        <v>1192</v>
      </c>
      <c r="K52" s="67">
        <v>37</v>
      </c>
      <c r="L52" s="68" t="s">
        <v>1151</v>
      </c>
    </row>
    <row r="53" spans="1:16" x14ac:dyDescent="0.2">
      <c r="A53" s="67">
        <v>4</v>
      </c>
      <c r="B53" s="66" t="s">
        <v>592</v>
      </c>
      <c r="C53" s="66" t="s">
        <v>1087</v>
      </c>
      <c r="D53" s="66" t="s">
        <v>146</v>
      </c>
      <c r="E53" s="67">
        <v>7</v>
      </c>
      <c r="F53" s="68" t="s">
        <v>1088</v>
      </c>
      <c r="G53" s="68" t="s">
        <v>283</v>
      </c>
      <c r="H53" s="68" t="s">
        <v>248</v>
      </c>
      <c r="I53" s="68" t="s">
        <v>933</v>
      </c>
      <c r="J53" s="68" t="s">
        <v>1089</v>
      </c>
      <c r="K53" s="67">
        <v>4</v>
      </c>
      <c r="L53" s="68" t="s">
        <v>1090</v>
      </c>
      <c r="N53" s="125"/>
      <c r="P53" s="125"/>
    </row>
    <row r="54" spans="1:16" x14ac:dyDescent="0.2">
      <c r="A54" s="67">
        <v>7</v>
      </c>
      <c r="B54" s="66" t="s">
        <v>287</v>
      </c>
      <c r="C54" s="66" t="s">
        <v>288</v>
      </c>
      <c r="D54" s="66" t="s">
        <v>146</v>
      </c>
      <c r="E54" s="67">
        <v>12</v>
      </c>
      <c r="F54" s="68" t="s">
        <v>1096</v>
      </c>
      <c r="G54" s="68" t="s">
        <v>290</v>
      </c>
      <c r="H54" s="68" t="s">
        <v>260</v>
      </c>
      <c r="I54" s="68" t="s">
        <v>883</v>
      </c>
      <c r="J54" s="68" t="s">
        <v>1097</v>
      </c>
      <c r="K54" s="67">
        <v>7</v>
      </c>
      <c r="L54" s="68" t="s">
        <v>1098</v>
      </c>
      <c r="N54" s="125"/>
      <c r="P54" s="125"/>
    </row>
    <row r="55" spans="1:16" x14ac:dyDescent="0.2">
      <c r="A55" s="67">
        <v>18</v>
      </c>
      <c r="B55" s="66" t="s">
        <v>348</v>
      </c>
      <c r="C55" s="66" t="s">
        <v>1136</v>
      </c>
      <c r="D55" s="66" t="s">
        <v>146</v>
      </c>
      <c r="E55" s="67">
        <v>24</v>
      </c>
      <c r="F55" s="68" t="s">
        <v>1137</v>
      </c>
      <c r="G55" s="68" t="s">
        <v>265</v>
      </c>
      <c r="H55" s="68" t="s">
        <v>1138</v>
      </c>
      <c r="I55" s="68" t="s">
        <v>910</v>
      </c>
      <c r="J55" s="68" t="s">
        <v>1139</v>
      </c>
      <c r="K55" s="67">
        <v>18</v>
      </c>
      <c r="L55" s="68" t="s">
        <v>1140</v>
      </c>
      <c r="N55" s="125"/>
      <c r="P55" s="125"/>
    </row>
    <row r="56" spans="1:16" x14ac:dyDescent="0.2">
      <c r="A56" s="67">
        <v>20</v>
      </c>
      <c r="B56" s="66" t="s">
        <v>810</v>
      </c>
      <c r="C56" s="66" t="s">
        <v>811</v>
      </c>
      <c r="D56" s="66" t="s">
        <v>146</v>
      </c>
      <c r="E56" s="67">
        <v>9</v>
      </c>
      <c r="F56" s="68" t="s">
        <v>1130</v>
      </c>
      <c r="G56" s="68" t="s">
        <v>247</v>
      </c>
      <c r="H56" s="68" t="s">
        <v>1116</v>
      </c>
      <c r="I56" s="68" t="s">
        <v>883</v>
      </c>
      <c r="J56" s="68" t="s">
        <v>1143</v>
      </c>
      <c r="K56" s="67">
        <v>20</v>
      </c>
      <c r="L56" s="68" t="s">
        <v>1144</v>
      </c>
      <c r="N56" s="125"/>
    </row>
    <row r="57" spans="1:16" x14ac:dyDescent="0.2">
      <c r="A57" s="67">
        <v>22</v>
      </c>
      <c r="B57" s="66" t="s">
        <v>814</v>
      </c>
      <c r="C57" s="66" t="s">
        <v>815</v>
      </c>
      <c r="D57" s="66" t="s">
        <v>146</v>
      </c>
      <c r="E57" s="67">
        <v>18</v>
      </c>
      <c r="F57" s="68" t="s">
        <v>1148</v>
      </c>
      <c r="G57" s="68" t="s">
        <v>273</v>
      </c>
      <c r="H57" s="68" t="s">
        <v>1149</v>
      </c>
      <c r="I57" s="68" t="s">
        <v>928</v>
      </c>
      <c r="J57" s="68" t="s">
        <v>1150</v>
      </c>
      <c r="K57" s="67">
        <v>22</v>
      </c>
      <c r="L57" s="68" t="s">
        <v>1151</v>
      </c>
      <c r="N57" s="125"/>
    </row>
    <row r="58" spans="1:16" x14ac:dyDescent="0.2">
      <c r="A58" s="67">
        <v>31</v>
      </c>
      <c r="B58" s="66" t="s">
        <v>250</v>
      </c>
      <c r="C58" s="66" t="s">
        <v>251</v>
      </c>
      <c r="D58" s="66" t="s">
        <v>146</v>
      </c>
      <c r="E58" s="67">
        <v>41</v>
      </c>
      <c r="F58" s="68" t="s">
        <v>1173</v>
      </c>
      <c r="G58" s="68" t="s">
        <v>307</v>
      </c>
      <c r="H58" s="68" t="s">
        <v>269</v>
      </c>
      <c r="I58" s="68" t="s">
        <v>910</v>
      </c>
      <c r="J58" s="68" t="s">
        <v>1174</v>
      </c>
      <c r="K58" s="67">
        <v>31</v>
      </c>
      <c r="L58" s="68" t="s">
        <v>1253</v>
      </c>
      <c r="N58" s="125"/>
    </row>
    <row r="59" spans="1:16" x14ac:dyDescent="0.2">
      <c r="A59" s="67">
        <v>32</v>
      </c>
      <c r="B59" s="66" t="s">
        <v>1175</v>
      </c>
      <c r="C59" s="66" t="s">
        <v>1176</v>
      </c>
      <c r="D59" s="66" t="s">
        <v>146</v>
      </c>
      <c r="E59" s="67">
        <v>57</v>
      </c>
      <c r="F59" s="68" t="s">
        <v>1177</v>
      </c>
      <c r="G59" s="68" t="s">
        <v>307</v>
      </c>
      <c r="H59" s="68" t="s">
        <v>1178</v>
      </c>
      <c r="I59" s="68" t="s">
        <v>902</v>
      </c>
      <c r="J59" s="68" t="s">
        <v>1179</v>
      </c>
      <c r="K59" s="67">
        <v>32</v>
      </c>
      <c r="L59" s="68" t="s">
        <v>1254</v>
      </c>
      <c r="N59" s="125"/>
    </row>
    <row r="60" spans="1:16" x14ac:dyDescent="0.2">
      <c r="A60" s="67">
        <v>41</v>
      </c>
      <c r="B60" s="66" t="s">
        <v>266</v>
      </c>
      <c r="C60" s="66" t="s">
        <v>1201</v>
      </c>
      <c r="D60" s="66" t="s">
        <v>146</v>
      </c>
      <c r="E60" s="67">
        <v>56</v>
      </c>
      <c r="F60" s="68" t="s">
        <v>1202</v>
      </c>
      <c r="G60" s="68" t="s">
        <v>273</v>
      </c>
      <c r="H60" s="68" t="s">
        <v>1203</v>
      </c>
      <c r="I60" s="68" t="s">
        <v>1117</v>
      </c>
      <c r="J60" s="68" t="s">
        <v>1204</v>
      </c>
      <c r="K60" s="67">
        <v>41</v>
      </c>
      <c r="L60" s="68" t="s">
        <v>1261</v>
      </c>
    </row>
    <row r="61" spans="1:16" x14ac:dyDescent="0.2">
      <c r="A61" s="67">
        <v>60</v>
      </c>
      <c r="B61" s="66" t="s">
        <v>1251</v>
      </c>
      <c r="C61" s="66" t="s">
        <v>1252</v>
      </c>
      <c r="D61" s="66" t="s">
        <v>146</v>
      </c>
      <c r="E61" s="67">
        <v>63</v>
      </c>
      <c r="F61" s="68" t="s">
        <v>1239</v>
      </c>
      <c r="G61" s="68" t="s">
        <v>242</v>
      </c>
      <c r="H61" s="68" t="s">
        <v>242</v>
      </c>
      <c r="I61" s="68" t="s">
        <v>242</v>
      </c>
      <c r="J61" s="68" t="s">
        <v>242</v>
      </c>
      <c r="K61" s="67">
        <v>60</v>
      </c>
      <c r="L61" s="68" t="s">
        <v>1276</v>
      </c>
    </row>
  </sheetData>
  <autoFilter ref="A1:P1" xr:uid="{8456888E-C885-324F-8B7B-2016BD55F061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CAF5F-AED7-C34F-8BD4-2FEA3E892F07}">
  <dimension ref="A1:N62"/>
  <sheetViews>
    <sheetView topLeftCell="C1" workbookViewId="0">
      <selection activeCell="D16" sqref="D16"/>
    </sheetView>
  </sheetViews>
  <sheetFormatPr baseColWidth="10" defaultRowHeight="15" x14ac:dyDescent="0.2"/>
  <cols>
    <col min="1" max="1" width="9.33203125" style="61" hidden="1" customWidth="1"/>
    <col min="2" max="2" width="12.83203125" style="61" hidden="1" customWidth="1"/>
    <col min="3" max="3" width="16.5" style="61" customWidth="1"/>
    <col min="4" max="4" width="20" style="61" customWidth="1"/>
    <col min="5" max="5" width="14" style="61" customWidth="1"/>
    <col min="6" max="6" width="15.33203125" style="61" customWidth="1"/>
    <col min="7" max="13" width="20" style="61" customWidth="1"/>
    <col min="14" max="14" width="8.83203125" style="64" customWidth="1"/>
    <col min="15" max="256" width="8.83203125" style="61" customWidth="1"/>
    <col min="257" max="16384" width="10.83203125" style="61"/>
  </cols>
  <sheetData>
    <row r="1" spans="1:14" ht="26" customHeight="1" x14ac:dyDescent="0.2">
      <c r="A1" s="60" t="s">
        <v>153</v>
      </c>
      <c r="B1" s="60" t="s">
        <v>154</v>
      </c>
      <c r="C1" s="60" t="s">
        <v>155</v>
      </c>
      <c r="D1" s="60" t="s">
        <v>156</v>
      </c>
      <c r="E1" s="60" t="s">
        <v>157</v>
      </c>
      <c r="F1" s="60" t="s">
        <v>158</v>
      </c>
      <c r="G1" s="60" t="s">
        <v>159</v>
      </c>
      <c r="H1" s="60" t="s">
        <v>160</v>
      </c>
      <c r="I1" s="60" t="s">
        <v>161</v>
      </c>
      <c r="J1" s="60" t="s">
        <v>162</v>
      </c>
      <c r="K1" s="60" t="s">
        <v>163</v>
      </c>
      <c r="L1" s="60" t="s">
        <v>164</v>
      </c>
      <c r="M1" s="60" t="s">
        <v>165</v>
      </c>
    </row>
    <row r="2" spans="1:14" x14ac:dyDescent="0.2">
      <c r="A2" s="61">
        <v>347189</v>
      </c>
      <c r="B2" s="61">
        <v>46196</v>
      </c>
      <c r="C2" s="61" t="s">
        <v>1391</v>
      </c>
      <c r="D2" s="61" t="s">
        <v>1390</v>
      </c>
      <c r="E2" s="61" t="s">
        <v>146</v>
      </c>
      <c r="F2" s="62">
        <v>6</v>
      </c>
      <c r="G2" s="63" t="s">
        <v>1389</v>
      </c>
      <c r="H2" s="63" t="s">
        <v>1307</v>
      </c>
      <c r="I2" s="63" t="s">
        <v>1388</v>
      </c>
      <c r="J2" s="63" t="s">
        <v>1307</v>
      </c>
      <c r="K2" s="63" t="s">
        <v>1387</v>
      </c>
      <c r="L2" s="62">
        <v>1</v>
      </c>
      <c r="M2" s="63" t="s">
        <v>1135</v>
      </c>
    </row>
    <row r="3" spans="1:14" x14ac:dyDescent="0.2">
      <c r="A3" s="61">
        <v>347189</v>
      </c>
      <c r="B3" s="61">
        <v>82859</v>
      </c>
      <c r="C3" s="61" t="s">
        <v>1386</v>
      </c>
      <c r="D3" s="61" t="s">
        <v>1385</v>
      </c>
      <c r="E3" s="61" t="s">
        <v>1384</v>
      </c>
      <c r="F3" s="62">
        <v>3</v>
      </c>
      <c r="G3" s="63" t="s">
        <v>1383</v>
      </c>
      <c r="H3" s="63" t="s">
        <v>1219</v>
      </c>
      <c r="I3" s="63" t="s">
        <v>1341</v>
      </c>
      <c r="J3" s="63" t="s">
        <v>1307</v>
      </c>
      <c r="K3" s="63" t="s">
        <v>1089</v>
      </c>
      <c r="L3" s="62">
        <v>2</v>
      </c>
      <c r="M3" s="63" t="s">
        <v>1382</v>
      </c>
      <c r="N3" s="159"/>
    </row>
    <row r="4" spans="1:14" x14ac:dyDescent="0.2">
      <c r="A4" s="61">
        <v>347189</v>
      </c>
      <c r="B4" s="61">
        <v>79706</v>
      </c>
      <c r="C4" s="61" t="s">
        <v>99</v>
      </c>
      <c r="D4" s="61" t="s">
        <v>98</v>
      </c>
      <c r="E4" s="170" t="s">
        <v>147</v>
      </c>
      <c r="F4" s="62">
        <v>2</v>
      </c>
      <c r="G4" s="63" t="s">
        <v>1127</v>
      </c>
      <c r="H4" s="63" t="s">
        <v>1036</v>
      </c>
      <c r="I4" s="63" t="s">
        <v>1357</v>
      </c>
      <c r="J4" s="63" t="s">
        <v>257</v>
      </c>
      <c r="K4" s="63" t="s">
        <v>1174</v>
      </c>
      <c r="L4" s="62">
        <v>3</v>
      </c>
      <c r="M4" s="63" t="s">
        <v>1381</v>
      </c>
      <c r="N4" s="159">
        <v>1200</v>
      </c>
    </row>
    <row r="5" spans="1:14" x14ac:dyDescent="0.2">
      <c r="A5" s="61">
        <v>347189</v>
      </c>
      <c r="B5" s="61">
        <v>115502</v>
      </c>
      <c r="C5" s="61" t="s">
        <v>750</v>
      </c>
      <c r="D5" s="61" t="s">
        <v>751</v>
      </c>
      <c r="E5" s="170" t="s">
        <v>147</v>
      </c>
      <c r="F5" s="62">
        <v>7</v>
      </c>
      <c r="G5" s="63" t="s">
        <v>1380</v>
      </c>
      <c r="H5" s="63" t="s">
        <v>1219</v>
      </c>
      <c r="I5" s="63" t="s">
        <v>1379</v>
      </c>
      <c r="J5" s="63" t="s">
        <v>257</v>
      </c>
      <c r="K5" s="63" t="s">
        <v>1378</v>
      </c>
      <c r="L5" s="62">
        <v>4</v>
      </c>
      <c r="M5" s="63" t="s">
        <v>1377</v>
      </c>
      <c r="N5" s="159"/>
    </row>
    <row r="6" spans="1:14" x14ac:dyDescent="0.2">
      <c r="A6" s="61">
        <v>347189</v>
      </c>
      <c r="B6" s="61">
        <v>103169</v>
      </c>
      <c r="C6" s="61" t="s">
        <v>1376</v>
      </c>
      <c r="D6" s="61" t="s">
        <v>1375</v>
      </c>
      <c r="E6" s="61" t="s">
        <v>150</v>
      </c>
      <c r="F6" s="62">
        <v>20</v>
      </c>
      <c r="G6" s="63" t="s">
        <v>1374</v>
      </c>
      <c r="H6" s="63" t="s">
        <v>1322</v>
      </c>
      <c r="I6" s="63" t="s">
        <v>1373</v>
      </c>
      <c r="J6" s="63" t="s">
        <v>257</v>
      </c>
      <c r="K6" s="63" t="s">
        <v>1112</v>
      </c>
      <c r="L6" s="62">
        <v>5</v>
      </c>
      <c r="M6" s="63" t="s">
        <v>1372</v>
      </c>
    </row>
    <row r="7" spans="1:14" x14ac:dyDescent="0.2">
      <c r="A7" s="61">
        <v>347189</v>
      </c>
      <c r="B7" s="61">
        <v>103075</v>
      </c>
      <c r="C7" s="61" t="s">
        <v>299</v>
      </c>
      <c r="D7" s="61" t="s">
        <v>300</v>
      </c>
      <c r="E7" s="170" t="s">
        <v>147</v>
      </c>
      <c r="F7" s="62">
        <v>9</v>
      </c>
      <c r="G7" s="63" t="s">
        <v>1127</v>
      </c>
      <c r="H7" s="63" t="s">
        <v>1307</v>
      </c>
      <c r="I7" s="63" t="s">
        <v>340</v>
      </c>
      <c r="J7" s="63" t="s">
        <v>1307</v>
      </c>
      <c r="K7" s="63" t="s">
        <v>1371</v>
      </c>
      <c r="L7" s="62">
        <v>6</v>
      </c>
      <c r="M7" s="63" t="s">
        <v>1370</v>
      </c>
      <c r="N7" s="159"/>
    </row>
    <row r="8" spans="1:14" x14ac:dyDescent="0.2">
      <c r="A8" s="61">
        <v>347189</v>
      </c>
      <c r="B8" s="61">
        <v>73377</v>
      </c>
      <c r="C8" s="61" t="s">
        <v>284</v>
      </c>
      <c r="D8" s="61" t="s">
        <v>102</v>
      </c>
      <c r="E8" s="170" t="s">
        <v>147</v>
      </c>
      <c r="F8" s="62">
        <v>4</v>
      </c>
      <c r="G8" s="63" t="s">
        <v>950</v>
      </c>
      <c r="H8" s="63" t="s">
        <v>1322</v>
      </c>
      <c r="I8" s="63" t="s">
        <v>1369</v>
      </c>
      <c r="J8" s="63" t="s">
        <v>257</v>
      </c>
      <c r="K8" s="63" t="s">
        <v>1368</v>
      </c>
      <c r="L8" s="62">
        <v>7</v>
      </c>
      <c r="M8" s="63" t="s">
        <v>1367</v>
      </c>
      <c r="N8" s="159">
        <v>949.74</v>
      </c>
    </row>
    <row r="9" spans="1:14" x14ac:dyDescent="0.2">
      <c r="A9" s="61">
        <v>347189</v>
      </c>
      <c r="B9" s="61">
        <v>80663</v>
      </c>
      <c r="C9" s="61" t="s">
        <v>1366</v>
      </c>
      <c r="D9" s="61" t="s">
        <v>315</v>
      </c>
      <c r="E9" s="61" t="s">
        <v>146</v>
      </c>
      <c r="F9" s="62">
        <v>12</v>
      </c>
      <c r="G9" s="63" t="s">
        <v>1365</v>
      </c>
      <c r="H9" s="63" t="s">
        <v>1219</v>
      </c>
      <c r="I9" s="63" t="s">
        <v>1360</v>
      </c>
      <c r="J9" s="63" t="s">
        <v>278</v>
      </c>
      <c r="K9" s="63" t="s">
        <v>274</v>
      </c>
      <c r="L9" s="62">
        <v>8</v>
      </c>
      <c r="M9" s="63" t="s">
        <v>1364</v>
      </c>
    </row>
    <row r="10" spans="1:14" x14ac:dyDescent="0.2">
      <c r="A10" s="61">
        <v>347189</v>
      </c>
      <c r="B10" s="61">
        <v>103873</v>
      </c>
      <c r="C10" s="61" t="s">
        <v>744</v>
      </c>
      <c r="D10" s="61" t="s">
        <v>745</v>
      </c>
      <c r="E10" s="61" t="s">
        <v>1361</v>
      </c>
      <c r="F10" s="62">
        <v>25</v>
      </c>
      <c r="G10" s="63" t="s">
        <v>901</v>
      </c>
      <c r="H10" s="63" t="s">
        <v>1322</v>
      </c>
      <c r="I10" s="63" t="s">
        <v>1360</v>
      </c>
      <c r="J10" s="63" t="s">
        <v>1219</v>
      </c>
      <c r="K10" s="63" t="s">
        <v>1359</v>
      </c>
      <c r="L10" s="62">
        <v>10</v>
      </c>
      <c r="M10" s="63" t="s">
        <v>261</v>
      </c>
    </row>
    <row r="11" spans="1:14" x14ac:dyDescent="0.2">
      <c r="A11" s="61">
        <v>347189</v>
      </c>
      <c r="B11" s="61">
        <v>19210</v>
      </c>
      <c r="C11" s="61" t="s">
        <v>287</v>
      </c>
      <c r="D11" s="61" t="s">
        <v>288</v>
      </c>
      <c r="E11" s="61" t="s">
        <v>146</v>
      </c>
      <c r="F11" s="62">
        <v>24</v>
      </c>
      <c r="G11" s="63" t="s">
        <v>1363</v>
      </c>
      <c r="H11" s="63" t="s">
        <v>1036</v>
      </c>
      <c r="I11" s="63" t="s">
        <v>1333</v>
      </c>
      <c r="J11" s="63" t="s">
        <v>1036</v>
      </c>
      <c r="K11" s="63" t="s">
        <v>1362</v>
      </c>
      <c r="L11" s="62">
        <v>9</v>
      </c>
      <c r="M11" s="63" t="s">
        <v>261</v>
      </c>
    </row>
    <row r="12" spans="1:14" x14ac:dyDescent="0.2">
      <c r="A12" s="61">
        <v>347189</v>
      </c>
      <c r="B12" s="61">
        <v>92474</v>
      </c>
      <c r="C12" s="61" t="s">
        <v>613</v>
      </c>
      <c r="D12" s="61" t="s">
        <v>735</v>
      </c>
      <c r="E12" s="61" t="s">
        <v>150</v>
      </c>
      <c r="F12" s="62">
        <v>5</v>
      </c>
      <c r="G12" s="63" t="s">
        <v>1358</v>
      </c>
      <c r="H12" s="63" t="s">
        <v>1309</v>
      </c>
      <c r="I12" s="63" t="s">
        <v>1357</v>
      </c>
      <c r="J12" s="63" t="s">
        <v>1309</v>
      </c>
      <c r="K12" s="63" t="s">
        <v>286</v>
      </c>
      <c r="L12" s="62">
        <v>11</v>
      </c>
      <c r="M12" s="63" t="s">
        <v>271</v>
      </c>
    </row>
    <row r="13" spans="1:14" x14ac:dyDescent="0.2">
      <c r="A13" s="61">
        <v>347189</v>
      </c>
      <c r="B13" s="61">
        <v>46857</v>
      </c>
      <c r="C13" s="61" t="s">
        <v>1102</v>
      </c>
      <c r="D13" s="61" t="s">
        <v>1103</v>
      </c>
      <c r="E13" s="170" t="s">
        <v>147</v>
      </c>
      <c r="F13" s="62">
        <v>21</v>
      </c>
      <c r="G13" s="63" t="s">
        <v>1342</v>
      </c>
      <c r="H13" s="63" t="s">
        <v>1356</v>
      </c>
      <c r="I13" s="63" t="s">
        <v>1355</v>
      </c>
      <c r="J13" s="63" t="s">
        <v>341</v>
      </c>
      <c r="K13" s="63" t="s">
        <v>1150</v>
      </c>
      <c r="L13" s="62">
        <v>12</v>
      </c>
      <c r="M13" s="63" t="s">
        <v>1354</v>
      </c>
      <c r="N13" s="159"/>
    </row>
    <row r="14" spans="1:14" x14ac:dyDescent="0.2">
      <c r="A14" s="61">
        <v>347189</v>
      </c>
      <c r="B14" s="61">
        <v>125089</v>
      </c>
      <c r="C14" s="61" t="s">
        <v>624</v>
      </c>
      <c r="D14" s="61" t="s">
        <v>809</v>
      </c>
      <c r="E14" s="61" t="s">
        <v>146</v>
      </c>
      <c r="F14" s="62">
        <v>23</v>
      </c>
      <c r="G14" s="63" t="s">
        <v>1353</v>
      </c>
      <c r="H14" s="63" t="s">
        <v>1309</v>
      </c>
      <c r="I14" s="63" t="s">
        <v>1352</v>
      </c>
      <c r="J14" s="63" t="s">
        <v>1036</v>
      </c>
      <c r="K14" s="63" t="s">
        <v>1118</v>
      </c>
      <c r="L14" s="62">
        <v>13</v>
      </c>
      <c r="M14" s="63" t="s">
        <v>1351</v>
      </c>
    </row>
    <row r="15" spans="1:14" x14ac:dyDescent="0.2">
      <c r="A15" s="61">
        <v>347189</v>
      </c>
      <c r="B15" s="61">
        <v>132434</v>
      </c>
      <c r="C15" s="61" t="s">
        <v>812</v>
      </c>
      <c r="D15" s="61" t="s">
        <v>813</v>
      </c>
      <c r="E15" s="61" t="s">
        <v>146</v>
      </c>
      <c r="F15" s="62">
        <v>14</v>
      </c>
      <c r="G15" s="63" t="s">
        <v>301</v>
      </c>
      <c r="H15" s="63" t="s">
        <v>1309</v>
      </c>
      <c r="I15" s="63" t="s">
        <v>1350</v>
      </c>
      <c r="J15" s="63" t="s">
        <v>1036</v>
      </c>
      <c r="K15" s="63" t="s">
        <v>1349</v>
      </c>
      <c r="L15" s="62">
        <v>14</v>
      </c>
      <c r="M15" s="63" t="s">
        <v>1348</v>
      </c>
    </row>
    <row r="16" spans="1:14" x14ac:dyDescent="0.2">
      <c r="A16" s="61">
        <v>347189</v>
      </c>
      <c r="B16" s="61">
        <v>103258</v>
      </c>
      <c r="C16" s="61" t="s">
        <v>755</v>
      </c>
      <c r="D16" s="61" t="s">
        <v>756</v>
      </c>
      <c r="E16" s="170" t="s">
        <v>147</v>
      </c>
      <c r="F16" s="62">
        <v>15</v>
      </c>
      <c r="G16" s="63" t="s">
        <v>337</v>
      </c>
      <c r="H16" s="63" t="s">
        <v>1322</v>
      </c>
      <c r="I16" s="63" t="s">
        <v>1331</v>
      </c>
      <c r="J16" s="63" t="s">
        <v>1322</v>
      </c>
      <c r="K16" s="63" t="s">
        <v>1347</v>
      </c>
      <c r="L16" s="62">
        <v>15</v>
      </c>
      <c r="M16" s="63" t="s">
        <v>1346</v>
      </c>
      <c r="N16" s="159"/>
    </row>
    <row r="17" spans="1:14" x14ac:dyDescent="0.2">
      <c r="A17" s="61">
        <v>347189</v>
      </c>
      <c r="B17" s="61">
        <v>46260</v>
      </c>
      <c r="C17" s="61" t="s">
        <v>275</v>
      </c>
      <c r="D17" s="61" t="s">
        <v>778</v>
      </c>
      <c r="E17" s="61" t="s">
        <v>1120</v>
      </c>
      <c r="F17" s="62">
        <v>30</v>
      </c>
      <c r="G17" s="63" t="s">
        <v>1345</v>
      </c>
      <c r="H17" s="63" t="s">
        <v>1219</v>
      </c>
      <c r="I17" s="63" t="s">
        <v>335</v>
      </c>
      <c r="J17" s="63" t="s">
        <v>249</v>
      </c>
      <c r="K17" s="63" t="s">
        <v>1344</v>
      </c>
      <c r="L17" s="62">
        <v>16</v>
      </c>
      <c r="M17" s="63" t="s">
        <v>1343</v>
      </c>
      <c r="N17" s="159"/>
    </row>
    <row r="18" spans="1:14" x14ac:dyDescent="0.2">
      <c r="A18" s="61">
        <v>347189</v>
      </c>
      <c r="B18" s="61">
        <v>80677</v>
      </c>
      <c r="C18" s="61" t="s">
        <v>810</v>
      </c>
      <c r="D18" s="61" t="s">
        <v>811</v>
      </c>
      <c r="E18" s="61" t="s">
        <v>146</v>
      </c>
      <c r="F18" s="62">
        <v>27</v>
      </c>
      <c r="G18" s="63" t="s">
        <v>1342</v>
      </c>
      <c r="H18" s="63" t="s">
        <v>1313</v>
      </c>
      <c r="I18" s="63" t="s">
        <v>1341</v>
      </c>
      <c r="J18" s="63" t="s">
        <v>1219</v>
      </c>
      <c r="K18" s="63" t="s">
        <v>1155</v>
      </c>
      <c r="L18" s="62">
        <v>17</v>
      </c>
      <c r="M18" s="63" t="s">
        <v>1340</v>
      </c>
    </row>
    <row r="19" spans="1:14" x14ac:dyDescent="0.2">
      <c r="A19" s="61">
        <v>347189</v>
      </c>
      <c r="B19" s="61">
        <v>93398</v>
      </c>
      <c r="C19" s="61" t="s">
        <v>109</v>
      </c>
      <c r="D19" s="61" t="s">
        <v>310</v>
      </c>
      <c r="E19" s="170" t="s">
        <v>147</v>
      </c>
      <c r="F19" s="62">
        <v>18</v>
      </c>
      <c r="G19" s="63" t="s">
        <v>913</v>
      </c>
      <c r="H19" s="63" t="s">
        <v>1219</v>
      </c>
      <c r="I19" s="63" t="s">
        <v>1339</v>
      </c>
      <c r="J19" s="63" t="s">
        <v>278</v>
      </c>
      <c r="K19" s="63" t="s">
        <v>1338</v>
      </c>
      <c r="L19" s="62">
        <v>18</v>
      </c>
      <c r="M19" s="63" t="s">
        <v>1337</v>
      </c>
      <c r="N19" s="159">
        <v>751.68</v>
      </c>
    </row>
    <row r="20" spans="1:14" ht="16" x14ac:dyDescent="0.2">
      <c r="A20" s="61">
        <v>347189</v>
      </c>
      <c r="B20" s="61">
        <v>74230</v>
      </c>
      <c r="C20" s="66" t="s">
        <v>794</v>
      </c>
      <c r="D20" s="66" t="s">
        <v>795</v>
      </c>
      <c r="E20" s="66" t="s">
        <v>149</v>
      </c>
      <c r="F20" s="67">
        <v>42</v>
      </c>
      <c r="G20" s="68" t="s">
        <v>1332</v>
      </c>
      <c r="H20" s="68" t="s">
        <v>1322</v>
      </c>
      <c r="I20" s="68" t="s">
        <v>1466</v>
      </c>
      <c r="J20" s="68" t="s">
        <v>1036</v>
      </c>
      <c r="K20" s="68" t="s">
        <v>1467</v>
      </c>
      <c r="L20" s="67">
        <v>31</v>
      </c>
      <c r="M20" s="68" t="s">
        <v>1468</v>
      </c>
    </row>
    <row r="21" spans="1:14" x14ac:dyDescent="0.2">
      <c r="A21" s="61">
        <v>347189</v>
      </c>
      <c r="B21" s="61">
        <v>132420</v>
      </c>
      <c r="C21" s="61" t="s">
        <v>331</v>
      </c>
      <c r="D21" s="61" t="s">
        <v>332</v>
      </c>
      <c r="E21" s="170" t="s">
        <v>147</v>
      </c>
      <c r="F21" s="62">
        <v>29</v>
      </c>
      <c r="G21" s="63" t="s">
        <v>1329</v>
      </c>
      <c r="H21" s="63" t="s">
        <v>1309</v>
      </c>
      <c r="I21" s="63" t="s">
        <v>1311</v>
      </c>
      <c r="J21" s="63" t="s">
        <v>1219</v>
      </c>
      <c r="K21" s="63" t="s">
        <v>1336</v>
      </c>
      <c r="L21" s="62">
        <v>19</v>
      </c>
      <c r="M21" s="63" t="s">
        <v>1335</v>
      </c>
      <c r="N21" s="159"/>
    </row>
    <row r="22" spans="1:14" ht="16" x14ac:dyDescent="0.2">
      <c r="A22" s="61">
        <v>347189</v>
      </c>
      <c r="B22" s="61">
        <v>92442</v>
      </c>
      <c r="C22" s="66" t="s">
        <v>282</v>
      </c>
      <c r="D22" s="66" t="s">
        <v>789</v>
      </c>
      <c r="E22" s="66" t="s">
        <v>149</v>
      </c>
      <c r="F22" s="67">
        <v>43</v>
      </c>
      <c r="G22" s="68" t="s">
        <v>259</v>
      </c>
      <c r="H22" s="68" t="s">
        <v>1313</v>
      </c>
      <c r="I22" s="68" t="s">
        <v>1469</v>
      </c>
      <c r="J22" s="68" t="s">
        <v>1309</v>
      </c>
      <c r="K22" s="68" t="s">
        <v>1336</v>
      </c>
      <c r="L22" s="67">
        <v>32</v>
      </c>
      <c r="M22" s="68" t="s">
        <v>1470</v>
      </c>
    </row>
    <row r="23" spans="1:14" x14ac:dyDescent="0.2">
      <c r="A23" s="61">
        <v>347189</v>
      </c>
      <c r="B23" s="61">
        <v>7501</v>
      </c>
      <c r="C23" s="61" t="s">
        <v>568</v>
      </c>
      <c r="D23" s="61" t="s">
        <v>93</v>
      </c>
      <c r="E23" s="170" t="s">
        <v>147</v>
      </c>
      <c r="F23" s="62">
        <v>31</v>
      </c>
      <c r="G23" s="63" t="s">
        <v>1334</v>
      </c>
      <c r="H23" s="63" t="s">
        <v>1309</v>
      </c>
      <c r="I23" s="63" t="s">
        <v>1333</v>
      </c>
      <c r="J23" s="63" t="s">
        <v>1036</v>
      </c>
      <c r="K23" s="63" t="s">
        <v>1150</v>
      </c>
      <c r="L23" s="62">
        <v>20</v>
      </c>
      <c r="M23" s="63" t="s">
        <v>294</v>
      </c>
      <c r="N23" s="159">
        <v>643.15</v>
      </c>
    </row>
    <row r="24" spans="1:14" ht="16" x14ac:dyDescent="0.2">
      <c r="A24" s="61">
        <v>347189</v>
      </c>
      <c r="B24" s="61">
        <v>58551</v>
      </c>
      <c r="C24" s="66" t="s">
        <v>208</v>
      </c>
      <c r="D24" s="66" t="s">
        <v>344</v>
      </c>
      <c r="E24" s="171" t="s">
        <v>147</v>
      </c>
      <c r="F24" s="67">
        <v>48</v>
      </c>
      <c r="G24" s="68" t="s">
        <v>1345</v>
      </c>
      <c r="H24" s="68" t="s">
        <v>1309</v>
      </c>
      <c r="I24" s="68" t="s">
        <v>1331</v>
      </c>
      <c r="J24" s="68" t="s">
        <v>184</v>
      </c>
      <c r="K24" s="68" t="s">
        <v>1471</v>
      </c>
      <c r="L24" s="67">
        <v>33</v>
      </c>
      <c r="M24" s="68" t="s">
        <v>1472</v>
      </c>
      <c r="N24" s="159"/>
    </row>
    <row r="25" spans="1:14" ht="16" x14ac:dyDescent="0.2">
      <c r="A25" s="61">
        <v>347189</v>
      </c>
      <c r="B25" s="61">
        <v>123539</v>
      </c>
      <c r="C25" s="66" t="s">
        <v>764</v>
      </c>
      <c r="D25" s="66" t="s">
        <v>1473</v>
      </c>
      <c r="E25" s="66" t="s">
        <v>146</v>
      </c>
      <c r="F25" s="67">
        <v>62</v>
      </c>
      <c r="G25" s="68" t="s">
        <v>943</v>
      </c>
      <c r="H25" s="68" t="s">
        <v>1322</v>
      </c>
      <c r="I25" s="68" t="s">
        <v>1474</v>
      </c>
      <c r="J25" s="68" t="s">
        <v>1219</v>
      </c>
      <c r="K25" s="68" t="s">
        <v>1359</v>
      </c>
      <c r="L25" s="67">
        <v>34</v>
      </c>
      <c r="M25" s="68" t="s">
        <v>1472</v>
      </c>
    </row>
    <row r="26" spans="1:14" x14ac:dyDescent="0.2">
      <c r="A26" s="61">
        <v>347189</v>
      </c>
      <c r="B26" s="61">
        <v>103076</v>
      </c>
      <c r="C26" s="61" t="s">
        <v>738</v>
      </c>
      <c r="D26" s="61" t="s">
        <v>739</v>
      </c>
      <c r="E26" s="61" t="s">
        <v>150</v>
      </c>
      <c r="F26" s="62">
        <v>19</v>
      </c>
      <c r="G26" s="63" t="s">
        <v>1332</v>
      </c>
      <c r="H26" s="63" t="s">
        <v>1219</v>
      </c>
      <c r="I26" s="63" t="s">
        <v>1331</v>
      </c>
      <c r="J26" s="63" t="s">
        <v>1036</v>
      </c>
      <c r="K26" s="63" t="s">
        <v>1330</v>
      </c>
      <c r="L26" s="62">
        <v>21</v>
      </c>
      <c r="M26" s="63" t="s">
        <v>295</v>
      </c>
    </row>
    <row r="27" spans="1:14" x14ac:dyDescent="0.2">
      <c r="A27" s="61">
        <v>347189</v>
      </c>
      <c r="B27" s="61">
        <v>132764</v>
      </c>
      <c r="C27" s="61" t="s">
        <v>796</v>
      </c>
      <c r="D27" s="61" t="s">
        <v>797</v>
      </c>
      <c r="E27" s="61" t="s">
        <v>149</v>
      </c>
      <c r="F27" s="62">
        <v>16</v>
      </c>
      <c r="G27" s="63" t="s">
        <v>1329</v>
      </c>
      <c r="H27" s="63" t="s">
        <v>1219</v>
      </c>
      <c r="I27" s="63" t="s">
        <v>1230</v>
      </c>
      <c r="J27" s="63" t="s">
        <v>1309</v>
      </c>
      <c r="K27" s="63" t="s">
        <v>1328</v>
      </c>
      <c r="L27" s="62">
        <v>22</v>
      </c>
      <c r="M27" s="63" t="s">
        <v>1327</v>
      </c>
    </row>
    <row r="28" spans="1:14" ht="16" x14ac:dyDescent="0.2">
      <c r="A28" s="61">
        <v>347189</v>
      </c>
      <c r="B28" s="61">
        <v>92761</v>
      </c>
      <c r="C28" s="66" t="s">
        <v>1475</v>
      </c>
      <c r="D28" s="66" t="s">
        <v>1476</v>
      </c>
      <c r="E28" s="171" t="s">
        <v>147</v>
      </c>
      <c r="F28" s="67">
        <v>55</v>
      </c>
      <c r="G28" s="68" t="s">
        <v>337</v>
      </c>
      <c r="H28" s="68" t="s">
        <v>1309</v>
      </c>
      <c r="I28" s="68" t="s">
        <v>1230</v>
      </c>
      <c r="J28" s="68" t="s">
        <v>1307</v>
      </c>
      <c r="K28" s="68" t="s">
        <v>1146</v>
      </c>
      <c r="L28" s="67">
        <v>35</v>
      </c>
      <c r="M28" s="68" t="s">
        <v>298</v>
      </c>
      <c r="N28" s="159"/>
    </row>
    <row r="29" spans="1:14" ht="16" x14ac:dyDescent="0.2">
      <c r="A29" s="61">
        <v>347189</v>
      </c>
      <c r="B29" s="61">
        <v>99090</v>
      </c>
      <c r="C29" s="66" t="s">
        <v>1477</v>
      </c>
      <c r="D29" s="66" t="s">
        <v>1478</v>
      </c>
      <c r="E29" s="66" t="s">
        <v>1479</v>
      </c>
      <c r="F29" s="67">
        <v>53</v>
      </c>
      <c r="G29" s="68" t="s">
        <v>1326</v>
      </c>
      <c r="H29" s="68" t="s">
        <v>1313</v>
      </c>
      <c r="I29" s="68" t="s">
        <v>1480</v>
      </c>
      <c r="J29" s="68" t="s">
        <v>168</v>
      </c>
      <c r="K29" s="68" t="s">
        <v>1150</v>
      </c>
      <c r="L29" s="67">
        <v>36</v>
      </c>
      <c r="M29" s="68" t="s">
        <v>1481</v>
      </c>
      <c r="N29" s="159"/>
    </row>
    <row r="30" spans="1:14" ht="16" x14ac:dyDescent="0.2">
      <c r="A30" s="61">
        <v>347189</v>
      </c>
      <c r="B30" s="61">
        <v>68724</v>
      </c>
      <c r="C30" s="66" t="s">
        <v>333</v>
      </c>
      <c r="D30" s="66" t="s">
        <v>334</v>
      </c>
      <c r="E30" s="66" t="s">
        <v>149</v>
      </c>
      <c r="F30" s="67">
        <v>41</v>
      </c>
      <c r="G30" s="68" t="s">
        <v>1482</v>
      </c>
      <c r="H30" s="68" t="s">
        <v>1313</v>
      </c>
      <c r="I30" s="68" t="s">
        <v>1483</v>
      </c>
      <c r="J30" s="68" t="s">
        <v>1309</v>
      </c>
      <c r="K30" s="68" t="s">
        <v>1224</v>
      </c>
      <c r="L30" s="67">
        <v>37</v>
      </c>
      <c r="M30" s="68" t="s">
        <v>1484</v>
      </c>
    </row>
    <row r="31" spans="1:14" ht="16" x14ac:dyDescent="0.2">
      <c r="A31" s="61">
        <v>347189</v>
      </c>
      <c r="B31" s="61">
        <v>88242</v>
      </c>
      <c r="C31" s="66" t="s">
        <v>266</v>
      </c>
      <c r="D31" s="66" t="s">
        <v>1201</v>
      </c>
      <c r="E31" s="66" t="s">
        <v>146</v>
      </c>
      <c r="F31" s="67">
        <v>50</v>
      </c>
      <c r="G31" s="68" t="s">
        <v>908</v>
      </c>
      <c r="H31" s="68" t="s">
        <v>1322</v>
      </c>
      <c r="I31" s="68" t="s">
        <v>1485</v>
      </c>
      <c r="J31" s="68" t="s">
        <v>1322</v>
      </c>
      <c r="K31" s="68" t="s">
        <v>1486</v>
      </c>
      <c r="L31" s="67">
        <v>38</v>
      </c>
      <c r="M31" s="68" t="s">
        <v>1487</v>
      </c>
    </row>
    <row r="32" spans="1:14" ht="16" x14ac:dyDescent="0.2">
      <c r="C32" s="66" t="s">
        <v>95</v>
      </c>
      <c r="D32" s="66" t="s">
        <v>321</v>
      </c>
      <c r="E32" s="171" t="s">
        <v>147</v>
      </c>
      <c r="F32" s="67">
        <v>46</v>
      </c>
      <c r="G32" s="68" t="s">
        <v>1488</v>
      </c>
      <c r="H32" s="68" t="s">
        <v>1219</v>
      </c>
      <c r="I32" s="68" t="s">
        <v>1321</v>
      </c>
      <c r="J32" s="68" t="s">
        <v>1322</v>
      </c>
      <c r="K32" s="68" t="s">
        <v>1155</v>
      </c>
      <c r="L32" s="67">
        <v>39</v>
      </c>
      <c r="M32" s="68" t="s">
        <v>1489</v>
      </c>
      <c r="N32" s="159">
        <v>402.87</v>
      </c>
    </row>
    <row r="33" spans="3:14" x14ac:dyDescent="0.2">
      <c r="C33" s="61" t="s">
        <v>1079</v>
      </c>
      <c r="D33" s="61" t="s">
        <v>206</v>
      </c>
      <c r="E33" s="170" t="s">
        <v>147</v>
      </c>
      <c r="F33" s="62">
        <v>1</v>
      </c>
      <c r="G33" s="63" t="s">
        <v>1326</v>
      </c>
      <c r="H33" s="63" t="s">
        <v>1219</v>
      </c>
      <c r="I33" s="63" t="s">
        <v>1325</v>
      </c>
      <c r="J33" s="63" t="s">
        <v>193</v>
      </c>
      <c r="K33" s="63" t="s">
        <v>1324</v>
      </c>
      <c r="L33" s="62">
        <v>23</v>
      </c>
      <c r="M33" s="63" t="s">
        <v>1323</v>
      </c>
      <c r="N33" s="159"/>
    </row>
    <row r="34" spans="3:14" ht="16" x14ac:dyDescent="0.2">
      <c r="C34" s="66" t="s">
        <v>1490</v>
      </c>
      <c r="D34" s="66" t="s">
        <v>1491</v>
      </c>
      <c r="E34" s="66" t="s">
        <v>146</v>
      </c>
      <c r="F34" s="67">
        <v>63</v>
      </c>
      <c r="G34" s="68" t="s">
        <v>325</v>
      </c>
      <c r="H34" s="68" t="s">
        <v>1219</v>
      </c>
      <c r="I34" s="68" t="s">
        <v>1492</v>
      </c>
      <c r="J34" s="68" t="s">
        <v>1313</v>
      </c>
      <c r="K34" s="68" t="s">
        <v>1155</v>
      </c>
      <c r="L34" s="67">
        <v>40</v>
      </c>
      <c r="M34" s="68" t="s">
        <v>1323</v>
      </c>
    </row>
    <row r="35" spans="3:14" ht="16" x14ac:dyDescent="0.2">
      <c r="C35" s="66" t="s">
        <v>112</v>
      </c>
      <c r="D35" s="66" t="s">
        <v>93</v>
      </c>
      <c r="E35" s="171" t="s">
        <v>147</v>
      </c>
      <c r="F35" s="67">
        <v>68</v>
      </c>
      <c r="G35" s="68" t="s">
        <v>336</v>
      </c>
      <c r="H35" s="68" t="s">
        <v>1313</v>
      </c>
      <c r="I35" s="68" t="s">
        <v>1493</v>
      </c>
      <c r="J35" s="68" t="s">
        <v>178</v>
      </c>
      <c r="K35" s="68" t="s">
        <v>1494</v>
      </c>
      <c r="L35" s="67">
        <v>41</v>
      </c>
      <c r="M35" s="68" t="s">
        <v>1495</v>
      </c>
      <c r="N35" s="159">
        <v>372.66</v>
      </c>
    </row>
    <row r="36" spans="3:14" ht="16" x14ac:dyDescent="0.2">
      <c r="C36" s="66" t="s">
        <v>1496</v>
      </c>
      <c r="D36" s="66" t="s">
        <v>1497</v>
      </c>
      <c r="E36" s="66" t="s">
        <v>1479</v>
      </c>
      <c r="F36" s="67">
        <v>71</v>
      </c>
      <c r="G36" s="68" t="s">
        <v>1498</v>
      </c>
      <c r="H36" s="68" t="s">
        <v>1356</v>
      </c>
      <c r="I36" s="68" t="s">
        <v>1499</v>
      </c>
      <c r="J36" s="68" t="s">
        <v>1309</v>
      </c>
      <c r="K36" s="68" t="s">
        <v>302</v>
      </c>
      <c r="L36" s="67">
        <v>42</v>
      </c>
      <c r="M36" s="68" t="s">
        <v>1500</v>
      </c>
      <c r="N36" s="159"/>
    </row>
    <row r="37" spans="3:14" ht="16" x14ac:dyDescent="0.2">
      <c r="C37" s="66" t="s">
        <v>124</v>
      </c>
      <c r="D37" s="66" t="s">
        <v>135</v>
      </c>
      <c r="E37" s="171" t="s">
        <v>147</v>
      </c>
      <c r="F37" s="67">
        <v>60</v>
      </c>
      <c r="G37" s="68" t="s">
        <v>1329</v>
      </c>
      <c r="H37" s="68" t="s">
        <v>1356</v>
      </c>
      <c r="I37" s="68" t="s">
        <v>1485</v>
      </c>
      <c r="J37" s="68" t="s">
        <v>1313</v>
      </c>
      <c r="K37" s="68" t="s">
        <v>879</v>
      </c>
      <c r="L37" s="67">
        <v>43</v>
      </c>
      <c r="M37" s="68" t="s">
        <v>1501</v>
      </c>
      <c r="N37" s="159">
        <v>344.71</v>
      </c>
    </row>
    <row r="38" spans="3:14" ht="16" x14ac:dyDescent="0.2">
      <c r="C38" s="66" t="s">
        <v>1502</v>
      </c>
      <c r="D38" s="66" t="s">
        <v>1503</v>
      </c>
      <c r="E38" s="66" t="s">
        <v>1504</v>
      </c>
      <c r="F38" s="67">
        <v>51</v>
      </c>
      <c r="G38" s="68" t="s">
        <v>301</v>
      </c>
      <c r="H38" s="68" t="s">
        <v>1356</v>
      </c>
      <c r="I38" s="68" t="s">
        <v>1505</v>
      </c>
      <c r="J38" s="68" t="s">
        <v>1356</v>
      </c>
      <c r="K38" s="68" t="s">
        <v>1506</v>
      </c>
      <c r="L38" s="67">
        <v>44</v>
      </c>
      <c r="M38" s="68" t="s">
        <v>1507</v>
      </c>
    </row>
    <row r="39" spans="3:14" x14ac:dyDescent="0.2">
      <c r="C39" s="61" t="s">
        <v>740</v>
      </c>
      <c r="D39" s="61" t="s">
        <v>798</v>
      </c>
      <c r="E39" s="61" t="s">
        <v>258</v>
      </c>
      <c r="F39" s="62">
        <v>22</v>
      </c>
      <c r="G39" s="63" t="s">
        <v>897</v>
      </c>
      <c r="H39" s="63" t="s">
        <v>1322</v>
      </c>
      <c r="I39" s="63" t="s">
        <v>1321</v>
      </c>
      <c r="J39" s="63" t="s">
        <v>1309</v>
      </c>
      <c r="K39" s="63" t="s">
        <v>316</v>
      </c>
      <c r="L39" s="62">
        <v>24</v>
      </c>
      <c r="M39" s="63" t="s">
        <v>1320</v>
      </c>
    </row>
    <row r="40" spans="3:14" ht="16" x14ac:dyDescent="0.2">
      <c r="C40" s="66" t="s">
        <v>747</v>
      </c>
      <c r="D40" s="66" t="s">
        <v>748</v>
      </c>
      <c r="E40" s="66" t="s">
        <v>1361</v>
      </c>
      <c r="F40" s="67">
        <v>45</v>
      </c>
      <c r="G40" s="68" t="s">
        <v>1345</v>
      </c>
      <c r="H40" s="68" t="s">
        <v>1356</v>
      </c>
      <c r="I40" s="68" t="s">
        <v>1369</v>
      </c>
      <c r="J40" s="68" t="s">
        <v>173</v>
      </c>
      <c r="K40" s="68" t="s">
        <v>308</v>
      </c>
      <c r="L40" s="67">
        <v>45</v>
      </c>
      <c r="M40" s="68" t="s">
        <v>1508</v>
      </c>
    </row>
    <row r="41" spans="3:14" ht="16" x14ac:dyDescent="0.2">
      <c r="C41" s="66" t="s">
        <v>1175</v>
      </c>
      <c r="D41" s="66" t="s">
        <v>1509</v>
      </c>
      <c r="E41" s="66" t="s">
        <v>146</v>
      </c>
      <c r="F41" s="67">
        <v>59</v>
      </c>
      <c r="G41" s="68" t="s">
        <v>1334</v>
      </c>
      <c r="H41" s="68" t="s">
        <v>1403</v>
      </c>
      <c r="I41" s="68" t="s">
        <v>1510</v>
      </c>
      <c r="J41" s="68" t="s">
        <v>1356</v>
      </c>
      <c r="K41" s="68" t="s">
        <v>1511</v>
      </c>
      <c r="L41" s="67">
        <v>46</v>
      </c>
      <c r="M41" s="68" t="s">
        <v>1512</v>
      </c>
    </row>
    <row r="42" spans="3:14" ht="16" x14ac:dyDescent="0.2">
      <c r="C42" s="66" t="s">
        <v>810</v>
      </c>
      <c r="D42" s="66" t="s">
        <v>1513</v>
      </c>
      <c r="E42" s="66" t="s">
        <v>150</v>
      </c>
      <c r="F42" s="67">
        <v>66</v>
      </c>
      <c r="G42" s="68" t="s">
        <v>931</v>
      </c>
      <c r="H42" s="68" t="s">
        <v>1322</v>
      </c>
      <c r="I42" s="68" t="s">
        <v>1360</v>
      </c>
      <c r="J42" s="68" t="s">
        <v>168</v>
      </c>
      <c r="K42" s="68" t="s">
        <v>1514</v>
      </c>
      <c r="L42" s="67">
        <v>47</v>
      </c>
      <c r="M42" s="68" t="s">
        <v>1515</v>
      </c>
    </row>
    <row r="43" spans="3:14" ht="16" x14ac:dyDescent="0.2">
      <c r="C43" s="66" t="s">
        <v>1163</v>
      </c>
      <c r="D43" s="66" t="s">
        <v>1164</v>
      </c>
      <c r="E43" s="66" t="s">
        <v>258</v>
      </c>
      <c r="F43" s="67">
        <v>58</v>
      </c>
      <c r="G43" s="68" t="s">
        <v>1332</v>
      </c>
      <c r="H43" s="68" t="s">
        <v>1313</v>
      </c>
      <c r="I43" s="68" t="s">
        <v>1510</v>
      </c>
      <c r="J43" s="68" t="s">
        <v>1356</v>
      </c>
      <c r="K43" s="68" t="s">
        <v>320</v>
      </c>
      <c r="L43" s="67">
        <v>48</v>
      </c>
      <c r="M43" s="68" t="s">
        <v>1516</v>
      </c>
    </row>
    <row r="44" spans="3:14" ht="16" x14ac:dyDescent="0.2">
      <c r="C44" s="66" t="s">
        <v>581</v>
      </c>
      <c r="D44" s="66" t="s">
        <v>757</v>
      </c>
      <c r="E44" s="171" t="s">
        <v>147</v>
      </c>
      <c r="F44" s="67">
        <v>56</v>
      </c>
      <c r="G44" s="68" t="s">
        <v>296</v>
      </c>
      <c r="H44" s="68" t="s">
        <v>1313</v>
      </c>
      <c r="I44" s="68" t="s">
        <v>1517</v>
      </c>
      <c r="J44" s="68" t="s">
        <v>1309</v>
      </c>
      <c r="K44" s="68" t="s">
        <v>1210</v>
      </c>
      <c r="L44" s="67">
        <v>49</v>
      </c>
      <c r="M44" s="68" t="s">
        <v>1518</v>
      </c>
      <c r="N44" s="159"/>
    </row>
    <row r="45" spans="3:14" ht="16" x14ac:dyDescent="0.2">
      <c r="C45" s="66" t="s">
        <v>758</v>
      </c>
      <c r="D45" s="66" t="s">
        <v>759</v>
      </c>
      <c r="E45" s="171" t="s">
        <v>147</v>
      </c>
      <c r="F45" s="67">
        <v>52</v>
      </c>
      <c r="G45" s="68" t="s">
        <v>256</v>
      </c>
      <c r="H45" s="68" t="s">
        <v>1036</v>
      </c>
      <c r="I45" s="68" t="s">
        <v>1519</v>
      </c>
      <c r="J45" s="68" t="s">
        <v>1322</v>
      </c>
      <c r="K45" s="68" t="s">
        <v>1520</v>
      </c>
      <c r="L45" s="67">
        <v>50</v>
      </c>
      <c r="M45" s="68" t="s">
        <v>1521</v>
      </c>
      <c r="N45" s="159"/>
    </row>
    <row r="46" spans="3:14" ht="16" x14ac:dyDescent="0.2">
      <c r="C46" s="66" t="s">
        <v>760</v>
      </c>
      <c r="D46" s="66" t="s">
        <v>761</v>
      </c>
      <c r="E46" s="171" t="s">
        <v>147</v>
      </c>
      <c r="F46" s="67">
        <v>69</v>
      </c>
      <c r="G46" s="68" t="s">
        <v>1522</v>
      </c>
      <c r="H46" s="68" t="s">
        <v>1403</v>
      </c>
      <c r="I46" s="68" t="s">
        <v>1499</v>
      </c>
      <c r="J46" s="68" t="s">
        <v>1219</v>
      </c>
      <c r="K46" s="68" t="s">
        <v>887</v>
      </c>
      <c r="L46" s="67">
        <v>51</v>
      </c>
      <c r="M46" s="68" t="s">
        <v>1521</v>
      </c>
      <c r="N46" s="159"/>
    </row>
    <row r="47" spans="3:14" x14ac:dyDescent="0.2">
      <c r="C47" s="61" t="s">
        <v>262</v>
      </c>
      <c r="D47" s="61" t="s">
        <v>263</v>
      </c>
      <c r="E47" s="61" t="s">
        <v>146</v>
      </c>
      <c r="F47" s="62">
        <v>10</v>
      </c>
      <c r="G47" s="63" t="s">
        <v>885</v>
      </c>
      <c r="H47" s="63" t="s">
        <v>1219</v>
      </c>
      <c r="I47" s="63" t="s">
        <v>1319</v>
      </c>
      <c r="J47" s="63" t="s">
        <v>1309</v>
      </c>
      <c r="K47" s="63" t="s">
        <v>1318</v>
      </c>
      <c r="L47" s="62">
        <v>25</v>
      </c>
      <c r="M47" s="63" t="s">
        <v>1317</v>
      </c>
    </row>
    <row r="48" spans="3:14" ht="16" x14ac:dyDescent="0.2">
      <c r="C48" s="66" t="s">
        <v>119</v>
      </c>
      <c r="D48" s="66" t="s">
        <v>118</v>
      </c>
      <c r="E48" s="171" t="s">
        <v>147</v>
      </c>
      <c r="F48" s="67">
        <v>67</v>
      </c>
      <c r="G48" s="68" t="s">
        <v>1498</v>
      </c>
      <c r="H48" s="68" t="s">
        <v>1313</v>
      </c>
      <c r="I48" s="68" t="s">
        <v>1499</v>
      </c>
      <c r="J48" s="68" t="s">
        <v>1403</v>
      </c>
      <c r="K48" s="68" t="s">
        <v>1523</v>
      </c>
      <c r="L48" s="67">
        <v>52</v>
      </c>
      <c r="M48" s="68" t="s">
        <v>1271</v>
      </c>
      <c r="N48" s="159">
        <v>252.36</v>
      </c>
    </row>
    <row r="49" spans="3:14" x14ac:dyDescent="0.2">
      <c r="C49" s="61" t="s">
        <v>736</v>
      </c>
      <c r="D49" s="61" t="s">
        <v>737</v>
      </c>
      <c r="E49" s="61" t="s">
        <v>150</v>
      </c>
      <c r="F49" s="62">
        <v>8</v>
      </c>
      <c r="G49" s="63" t="s">
        <v>943</v>
      </c>
      <c r="H49" s="63" t="s">
        <v>1219</v>
      </c>
      <c r="I49" s="63" t="s">
        <v>1316</v>
      </c>
      <c r="J49" s="63" t="s">
        <v>1315</v>
      </c>
      <c r="K49" s="63" t="s">
        <v>1184</v>
      </c>
      <c r="L49" s="62">
        <v>26</v>
      </c>
      <c r="M49" s="63" t="s">
        <v>1314</v>
      </c>
    </row>
    <row r="50" spans="3:14" ht="16" x14ac:dyDescent="0.2">
      <c r="C50" s="66" t="s">
        <v>1215</v>
      </c>
      <c r="D50" s="66" t="s">
        <v>1216</v>
      </c>
      <c r="E50" s="171" t="s">
        <v>147</v>
      </c>
      <c r="F50" s="67">
        <v>57</v>
      </c>
      <c r="G50" s="68" t="s">
        <v>897</v>
      </c>
      <c r="H50" s="68" t="s">
        <v>278</v>
      </c>
      <c r="I50" s="68" t="s">
        <v>1510</v>
      </c>
      <c r="J50" s="68" t="s">
        <v>1403</v>
      </c>
      <c r="K50" s="68" t="s">
        <v>1421</v>
      </c>
      <c r="L50" s="67">
        <v>53</v>
      </c>
      <c r="M50" s="68" t="s">
        <v>1524</v>
      </c>
      <c r="N50" s="159"/>
    </row>
    <row r="51" spans="3:14" ht="16" x14ac:dyDescent="0.2">
      <c r="C51" s="66" t="s">
        <v>654</v>
      </c>
      <c r="D51" s="66" t="s">
        <v>1238</v>
      </c>
      <c r="E51" s="171" t="s">
        <v>147</v>
      </c>
      <c r="F51" s="67">
        <v>61</v>
      </c>
      <c r="G51" s="68" t="s">
        <v>337</v>
      </c>
      <c r="H51" s="68" t="s">
        <v>1356</v>
      </c>
      <c r="I51" s="68" t="s">
        <v>1466</v>
      </c>
      <c r="J51" s="68" t="s">
        <v>1313</v>
      </c>
      <c r="K51" s="68" t="s">
        <v>350</v>
      </c>
      <c r="L51" s="67">
        <v>54</v>
      </c>
      <c r="M51" s="68" t="s">
        <v>892</v>
      </c>
      <c r="N51" s="159"/>
    </row>
    <row r="52" spans="3:14" ht="16" x14ac:dyDescent="0.2">
      <c r="C52" s="66" t="s">
        <v>1220</v>
      </c>
      <c r="D52" s="66" t="s">
        <v>1221</v>
      </c>
      <c r="E52" s="171" t="s">
        <v>147</v>
      </c>
      <c r="F52" s="67">
        <v>64</v>
      </c>
      <c r="G52" s="68" t="s">
        <v>322</v>
      </c>
      <c r="H52" s="68" t="s">
        <v>1322</v>
      </c>
      <c r="I52" s="68" t="s">
        <v>989</v>
      </c>
      <c r="J52" s="68" t="s">
        <v>1307</v>
      </c>
      <c r="K52" s="68" t="s">
        <v>281</v>
      </c>
      <c r="L52" s="67">
        <v>55</v>
      </c>
      <c r="M52" s="68" t="s">
        <v>1525</v>
      </c>
      <c r="N52" s="159"/>
    </row>
    <row r="53" spans="3:14" x14ac:dyDescent="0.2">
      <c r="C53" s="61" t="s">
        <v>250</v>
      </c>
      <c r="D53" s="61" t="s">
        <v>251</v>
      </c>
      <c r="E53" s="61" t="s">
        <v>146</v>
      </c>
      <c r="F53" s="62">
        <v>17</v>
      </c>
      <c r="G53" s="63" t="s">
        <v>319</v>
      </c>
      <c r="H53" s="63" t="s">
        <v>1313</v>
      </c>
      <c r="I53" s="63" t="s">
        <v>927</v>
      </c>
      <c r="J53" s="63" t="s">
        <v>225</v>
      </c>
      <c r="K53" s="63" t="s">
        <v>1139</v>
      </c>
      <c r="L53" s="62">
        <v>27</v>
      </c>
      <c r="M53" s="63" t="s">
        <v>1312</v>
      </c>
    </row>
    <row r="54" spans="3:14" ht="16" x14ac:dyDescent="0.2">
      <c r="C54" s="66" t="s">
        <v>124</v>
      </c>
      <c r="D54" s="66" t="s">
        <v>90</v>
      </c>
      <c r="E54" s="171" t="s">
        <v>147</v>
      </c>
      <c r="F54" s="67">
        <v>44</v>
      </c>
      <c r="G54" s="68" t="s">
        <v>1522</v>
      </c>
      <c r="H54" s="68" t="s">
        <v>1313</v>
      </c>
      <c r="I54" s="68" t="s">
        <v>1041</v>
      </c>
      <c r="J54" s="68" t="s">
        <v>1307</v>
      </c>
      <c r="K54" s="68" t="s">
        <v>1526</v>
      </c>
      <c r="L54" s="67">
        <v>56</v>
      </c>
      <c r="M54" s="68" t="s">
        <v>1527</v>
      </c>
      <c r="N54" s="159">
        <v>184.75</v>
      </c>
    </row>
    <row r="55" spans="3:14" ht="16" x14ac:dyDescent="0.2">
      <c r="C55" s="66" t="s">
        <v>1528</v>
      </c>
      <c r="D55" s="66" t="s">
        <v>1529</v>
      </c>
      <c r="E55" s="171" t="s">
        <v>147</v>
      </c>
      <c r="F55" s="67">
        <v>70</v>
      </c>
      <c r="G55" s="68" t="s">
        <v>336</v>
      </c>
      <c r="H55" s="68" t="s">
        <v>1356</v>
      </c>
      <c r="I55" s="68" t="s">
        <v>1530</v>
      </c>
      <c r="J55" s="68" t="s">
        <v>1322</v>
      </c>
      <c r="K55" s="68" t="s">
        <v>1531</v>
      </c>
      <c r="L55" s="67">
        <v>57</v>
      </c>
      <c r="M55" s="68" t="s">
        <v>1532</v>
      </c>
      <c r="N55" s="159"/>
    </row>
    <row r="56" spans="3:14" x14ac:dyDescent="0.2">
      <c r="C56" s="61" t="s">
        <v>732</v>
      </c>
      <c r="D56" s="61" t="s">
        <v>733</v>
      </c>
      <c r="E56" s="61" t="s">
        <v>150</v>
      </c>
      <c r="F56" s="62">
        <v>28</v>
      </c>
      <c r="G56" s="63" t="s">
        <v>1310</v>
      </c>
      <c r="H56" s="63" t="s">
        <v>1309</v>
      </c>
      <c r="I56" s="63" t="s">
        <v>1308</v>
      </c>
      <c r="J56" s="63" t="s">
        <v>242</v>
      </c>
      <c r="K56" s="63" t="s">
        <v>242</v>
      </c>
      <c r="L56" s="62" t="s">
        <v>358</v>
      </c>
      <c r="M56" s="63" t="s">
        <v>358</v>
      </c>
    </row>
    <row r="57" spans="3:14" x14ac:dyDescent="0.2">
      <c r="C57" s="61" t="s">
        <v>117</v>
      </c>
      <c r="D57" s="61" t="s">
        <v>116</v>
      </c>
      <c r="E57" s="170" t="s">
        <v>147</v>
      </c>
      <c r="F57" s="62">
        <v>11</v>
      </c>
      <c r="G57" s="63" t="s">
        <v>256</v>
      </c>
      <c r="H57" s="63" t="s">
        <v>1219</v>
      </c>
      <c r="I57" s="63" t="s">
        <v>1311</v>
      </c>
      <c r="J57" s="63" t="s">
        <v>1307</v>
      </c>
      <c r="K57" s="63" t="s">
        <v>242</v>
      </c>
      <c r="L57" s="62" t="s">
        <v>358</v>
      </c>
      <c r="M57" s="63" t="s">
        <v>358</v>
      </c>
      <c r="N57" s="159">
        <v>550.29999999999995</v>
      </c>
    </row>
    <row r="58" spans="3:14" x14ac:dyDescent="0.2">
      <c r="C58" s="61" t="s">
        <v>753</v>
      </c>
      <c r="D58" s="61" t="s">
        <v>754</v>
      </c>
      <c r="E58" s="170" t="s">
        <v>147</v>
      </c>
      <c r="F58" s="62">
        <v>26</v>
      </c>
      <c r="G58" s="63" t="s">
        <v>908</v>
      </c>
      <c r="H58" s="63" t="s">
        <v>1307</v>
      </c>
      <c r="I58" s="63" t="s">
        <v>242</v>
      </c>
      <c r="J58" s="63" t="s">
        <v>242</v>
      </c>
      <c r="K58" s="63" t="s">
        <v>242</v>
      </c>
      <c r="L58" s="62" t="s">
        <v>358</v>
      </c>
      <c r="M58" s="63" t="s">
        <v>358</v>
      </c>
      <c r="N58" s="159"/>
    </row>
    <row r="59" spans="3:14" ht="16" x14ac:dyDescent="0.2">
      <c r="C59" s="66" t="s">
        <v>331</v>
      </c>
      <c r="D59" s="66" t="s">
        <v>800</v>
      </c>
      <c r="E59" s="66" t="s">
        <v>258</v>
      </c>
      <c r="F59" s="67">
        <v>54</v>
      </c>
      <c r="G59" s="68" t="s">
        <v>882</v>
      </c>
      <c r="H59" s="68" t="s">
        <v>1309</v>
      </c>
      <c r="I59" s="68" t="s">
        <v>1533</v>
      </c>
      <c r="J59" s="68" t="s">
        <v>242</v>
      </c>
      <c r="K59" s="68" t="s">
        <v>242</v>
      </c>
      <c r="L59" s="67">
        <v>58</v>
      </c>
      <c r="M59" s="68" t="s">
        <v>358</v>
      </c>
    </row>
    <row r="60" spans="3:14" ht="16" x14ac:dyDescent="0.2">
      <c r="C60" s="66" t="s">
        <v>1534</v>
      </c>
      <c r="D60" s="66" t="s">
        <v>1535</v>
      </c>
      <c r="E60" s="66" t="s">
        <v>146</v>
      </c>
      <c r="F60" s="67">
        <v>65</v>
      </c>
      <c r="G60" s="68" t="s">
        <v>1536</v>
      </c>
      <c r="H60" s="68" t="s">
        <v>1356</v>
      </c>
      <c r="I60" s="68" t="s">
        <v>242</v>
      </c>
      <c r="J60" s="68" t="s">
        <v>242</v>
      </c>
      <c r="K60" s="68" t="s">
        <v>242</v>
      </c>
      <c r="L60" s="67">
        <v>59</v>
      </c>
      <c r="M60" s="68" t="s">
        <v>358</v>
      </c>
    </row>
    <row r="61" spans="3:14" ht="16" x14ac:dyDescent="0.2">
      <c r="C61" s="66" t="s">
        <v>732</v>
      </c>
      <c r="D61" s="66" t="s">
        <v>111</v>
      </c>
      <c r="E61" s="66" t="s">
        <v>146</v>
      </c>
      <c r="F61" s="67">
        <v>47</v>
      </c>
      <c r="G61" s="68" t="s">
        <v>242</v>
      </c>
      <c r="H61" s="68" t="s">
        <v>242</v>
      </c>
      <c r="I61" s="68" t="s">
        <v>242</v>
      </c>
      <c r="J61" s="68" t="s">
        <v>242</v>
      </c>
      <c r="K61" s="68" t="s">
        <v>242</v>
      </c>
      <c r="L61" s="67">
        <v>60</v>
      </c>
      <c r="M61" s="68" t="s">
        <v>243</v>
      </c>
    </row>
    <row r="62" spans="3:14" ht="16" x14ac:dyDescent="0.2">
      <c r="C62" s="66" t="s">
        <v>816</v>
      </c>
      <c r="D62" s="66" t="s">
        <v>817</v>
      </c>
      <c r="E62" s="66" t="s">
        <v>146</v>
      </c>
      <c r="F62" s="67">
        <v>49</v>
      </c>
      <c r="G62" s="68" t="s">
        <v>242</v>
      </c>
      <c r="H62" s="68" t="s">
        <v>242</v>
      </c>
      <c r="I62" s="68" t="s">
        <v>242</v>
      </c>
      <c r="J62" s="68" t="s">
        <v>242</v>
      </c>
      <c r="K62" s="68" t="s">
        <v>242</v>
      </c>
      <c r="L62" s="67">
        <v>61</v>
      </c>
      <c r="M62" s="68" t="s">
        <v>243</v>
      </c>
    </row>
  </sheetData>
  <sheetProtection formatCells="0" formatColumns="0" formatRows="0" insertColumns="0" insertRows="0" insertHyperlinks="0" deleteColumns="0" deleteRows="0" sort="0" autoFilter="0" pivotTables="0"/>
  <autoFilter ref="C1:N1" xr:uid="{AAB50AE6-D0D3-104B-9420-ADD16C546439}">
    <sortState ref="C2:N62">
      <sortCondition ref="M1:M62"/>
    </sortState>
  </autoFilter>
  <pageMargins left="0.7" right="0.7" top="0.75" bottom="0.75" header="0.3" footer="0.3"/>
  <pageSetup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B00AB-FD4F-B247-B079-3D4B80FCB498}">
  <dimension ref="A1:N42"/>
  <sheetViews>
    <sheetView topLeftCell="C1" workbookViewId="0">
      <selection activeCell="E10" sqref="E2:E10"/>
    </sheetView>
  </sheetViews>
  <sheetFormatPr baseColWidth="10" defaultRowHeight="15" x14ac:dyDescent="0.2"/>
  <cols>
    <col min="1" max="1" width="9.33203125" style="61" hidden="1" customWidth="1"/>
    <col min="2" max="2" width="12.83203125" style="61" hidden="1" customWidth="1"/>
    <col min="3" max="3" width="23.5" style="61" customWidth="1"/>
    <col min="4" max="4" width="16.5" style="61" customWidth="1"/>
    <col min="5" max="5" width="14" style="61" customWidth="1"/>
    <col min="6" max="6" width="15.33203125" style="61" customWidth="1"/>
    <col min="7" max="13" width="20" style="61" customWidth="1"/>
    <col min="14" max="256" width="8.83203125" style="61" customWidth="1"/>
    <col min="257" max="258" width="0" style="61" hidden="1" customWidth="1"/>
    <col min="259" max="259" width="23.5" style="61" customWidth="1"/>
    <col min="260" max="260" width="16.5" style="61" customWidth="1"/>
    <col min="261" max="261" width="14" style="61" customWidth="1"/>
    <col min="262" max="262" width="15.33203125" style="61" customWidth="1"/>
    <col min="263" max="269" width="20" style="61" customWidth="1"/>
    <col min="270" max="512" width="8.83203125" style="61" customWidth="1"/>
    <col min="513" max="514" width="0" style="61" hidden="1" customWidth="1"/>
    <col min="515" max="515" width="23.5" style="61" customWidth="1"/>
    <col min="516" max="516" width="16.5" style="61" customWidth="1"/>
    <col min="517" max="517" width="14" style="61" customWidth="1"/>
    <col min="518" max="518" width="15.33203125" style="61" customWidth="1"/>
    <col min="519" max="525" width="20" style="61" customWidth="1"/>
    <col min="526" max="768" width="8.83203125" style="61" customWidth="1"/>
    <col min="769" max="770" width="0" style="61" hidden="1" customWidth="1"/>
    <col min="771" max="771" width="23.5" style="61" customWidth="1"/>
    <col min="772" max="772" width="16.5" style="61" customWidth="1"/>
    <col min="773" max="773" width="14" style="61" customWidth="1"/>
    <col min="774" max="774" width="15.33203125" style="61" customWidth="1"/>
    <col min="775" max="781" width="20" style="61" customWidth="1"/>
    <col min="782" max="1024" width="8.83203125" style="61" customWidth="1"/>
    <col min="1025" max="1026" width="0" style="61" hidden="1" customWidth="1"/>
    <col min="1027" max="1027" width="23.5" style="61" customWidth="1"/>
    <col min="1028" max="1028" width="16.5" style="61" customWidth="1"/>
    <col min="1029" max="1029" width="14" style="61" customWidth="1"/>
    <col min="1030" max="1030" width="15.33203125" style="61" customWidth="1"/>
    <col min="1031" max="1037" width="20" style="61" customWidth="1"/>
    <col min="1038" max="1280" width="8.83203125" style="61" customWidth="1"/>
    <col min="1281" max="1282" width="0" style="61" hidden="1" customWidth="1"/>
    <col min="1283" max="1283" width="23.5" style="61" customWidth="1"/>
    <col min="1284" max="1284" width="16.5" style="61" customWidth="1"/>
    <col min="1285" max="1285" width="14" style="61" customWidth="1"/>
    <col min="1286" max="1286" width="15.33203125" style="61" customWidth="1"/>
    <col min="1287" max="1293" width="20" style="61" customWidth="1"/>
    <col min="1294" max="1536" width="8.83203125" style="61" customWidth="1"/>
    <col min="1537" max="1538" width="0" style="61" hidden="1" customWidth="1"/>
    <col min="1539" max="1539" width="23.5" style="61" customWidth="1"/>
    <col min="1540" max="1540" width="16.5" style="61" customWidth="1"/>
    <col min="1541" max="1541" width="14" style="61" customWidth="1"/>
    <col min="1542" max="1542" width="15.33203125" style="61" customWidth="1"/>
    <col min="1543" max="1549" width="20" style="61" customWidth="1"/>
    <col min="1550" max="1792" width="8.83203125" style="61" customWidth="1"/>
    <col min="1793" max="1794" width="0" style="61" hidden="1" customWidth="1"/>
    <col min="1795" max="1795" width="23.5" style="61" customWidth="1"/>
    <col min="1796" max="1796" width="16.5" style="61" customWidth="1"/>
    <col min="1797" max="1797" width="14" style="61" customWidth="1"/>
    <col min="1798" max="1798" width="15.33203125" style="61" customWidth="1"/>
    <col min="1799" max="1805" width="20" style="61" customWidth="1"/>
    <col min="1806" max="2048" width="8.83203125" style="61" customWidth="1"/>
    <col min="2049" max="2050" width="0" style="61" hidden="1" customWidth="1"/>
    <col min="2051" max="2051" width="23.5" style="61" customWidth="1"/>
    <col min="2052" max="2052" width="16.5" style="61" customWidth="1"/>
    <col min="2053" max="2053" width="14" style="61" customWidth="1"/>
    <col min="2054" max="2054" width="15.33203125" style="61" customWidth="1"/>
    <col min="2055" max="2061" width="20" style="61" customWidth="1"/>
    <col min="2062" max="2304" width="8.83203125" style="61" customWidth="1"/>
    <col min="2305" max="2306" width="0" style="61" hidden="1" customWidth="1"/>
    <col min="2307" max="2307" width="23.5" style="61" customWidth="1"/>
    <col min="2308" max="2308" width="16.5" style="61" customWidth="1"/>
    <col min="2309" max="2309" width="14" style="61" customWidth="1"/>
    <col min="2310" max="2310" width="15.33203125" style="61" customWidth="1"/>
    <col min="2311" max="2317" width="20" style="61" customWidth="1"/>
    <col min="2318" max="2560" width="8.83203125" style="61" customWidth="1"/>
    <col min="2561" max="2562" width="0" style="61" hidden="1" customWidth="1"/>
    <col min="2563" max="2563" width="23.5" style="61" customWidth="1"/>
    <col min="2564" max="2564" width="16.5" style="61" customWidth="1"/>
    <col min="2565" max="2565" width="14" style="61" customWidth="1"/>
    <col min="2566" max="2566" width="15.33203125" style="61" customWidth="1"/>
    <col min="2567" max="2573" width="20" style="61" customWidth="1"/>
    <col min="2574" max="2816" width="8.83203125" style="61" customWidth="1"/>
    <col min="2817" max="2818" width="0" style="61" hidden="1" customWidth="1"/>
    <col min="2819" max="2819" width="23.5" style="61" customWidth="1"/>
    <col min="2820" max="2820" width="16.5" style="61" customWidth="1"/>
    <col min="2821" max="2821" width="14" style="61" customWidth="1"/>
    <col min="2822" max="2822" width="15.33203125" style="61" customWidth="1"/>
    <col min="2823" max="2829" width="20" style="61" customWidth="1"/>
    <col min="2830" max="3072" width="8.83203125" style="61" customWidth="1"/>
    <col min="3073" max="3074" width="0" style="61" hidden="1" customWidth="1"/>
    <col min="3075" max="3075" width="23.5" style="61" customWidth="1"/>
    <col min="3076" max="3076" width="16.5" style="61" customWidth="1"/>
    <col min="3077" max="3077" width="14" style="61" customWidth="1"/>
    <col min="3078" max="3078" width="15.33203125" style="61" customWidth="1"/>
    <col min="3079" max="3085" width="20" style="61" customWidth="1"/>
    <col min="3086" max="3328" width="8.83203125" style="61" customWidth="1"/>
    <col min="3329" max="3330" width="0" style="61" hidden="1" customWidth="1"/>
    <col min="3331" max="3331" width="23.5" style="61" customWidth="1"/>
    <col min="3332" max="3332" width="16.5" style="61" customWidth="1"/>
    <col min="3333" max="3333" width="14" style="61" customWidth="1"/>
    <col min="3334" max="3334" width="15.33203125" style="61" customWidth="1"/>
    <col min="3335" max="3341" width="20" style="61" customWidth="1"/>
    <col min="3342" max="3584" width="8.83203125" style="61" customWidth="1"/>
    <col min="3585" max="3586" width="0" style="61" hidden="1" customWidth="1"/>
    <col min="3587" max="3587" width="23.5" style="61" customWidth="1"/>
    <col min="3588" max="3588" width="16.5" style="61" customWidth="1"/>
    <col min="3589" max="3589" width="14" style="61" customWidth="1"/>
    <col min="3590" max="3590" width="15.33203125" style="61" customWidth="1"/>
    <col min="3591" max="3597" width="20" style="61" customWidth="1"/>
    <col min="3598" max="3840" width="8.83203125" style="61" customWidth="1"/>
    <col min="3841" max="3842" width="0" style="61" hidden="1" customWidth="1"/>
    <col min="3843" max="3843" width="23.5" style="61" customWidth="1"/>
    <col min="3844" max="3844" width="16.5" style="61" customWidth="1"/>
    <col min="3845" max="3845" width="14" style="61" customWidth="1"/>
    <col min="3846" max="3846" width="15.33203125" style="61" customWidth="1"/>
    <col min="3847" max="3853" width="20" style="61" customWidth="1"/>
    <col min="3854" max="4096" width="8.83203125" style="61" customWidth="1"/>
    <col min="4097" max="4098" width="0" style="61" hidden="1" customWidth="1"/>
    <col min="4099" max="4099" width="23.5" style="61" customWidth="1"/>
    <col min="4100" max="4100" width="16.5" style="61" customWidth="1"/>
    <col min="4101" max="4101" width="14" style="61" customWidth="1"/>
    <col min="4102" max="4102" width="15.33203125" style="61" customWidth="1"/>
    <col min="4103" max="4109" width="20" style="61" customWidth="1"/>
    <col min="4110" max="4352" width="8.83203125" style="61" customWidth="1"/>
    <col min="4353" max="4354" width="0" style="61" hidden="1" customWidth="1"/>
    <col min="4355" max="4355" width="23.5" style="61" customWidth="1"/>
    <col min="4356" max="4356" width="16.5" style="61" customWidth="1"/>
    <col min="4357" max="4357" width="14" style="61" customWidth="1"/>
    <col min="4358" max="4358" width="15.33203125" style="61" customWidth="1"/>
    <col min="4359" max="4365" width="20" style="61" customWidth="1"/>
    <col min="4366" max="4608" width="8.83203125" style="61" customWidth="1"/>
    <col min="4609" max="4610" width="0" style="61" hidden="1" customWidth="1"/>
    <col min="4611" max="4611" width="23.5" style="61" customWidth="1"/>
    <col min="4612" max="4612" width="16.5" style="61" customWidth="1"/>
    <col min="4613" max="4613" width="14" style="61" customWidth="1"/>
    <col min="4614" max="4614" width="15.33203125" style="61" customWidth="1"/>
    <col min="4615" max="4621" width="20" style="61" customWidth="1"/>
    <col min="4622" max="4864" width="8.83203125" style="61" customWidth="1"/>
    <col min="4865" max="4866" width="0" style="61" hidden="1" customWidth="1"/>
    <col min="4867" max="4867" width="23.5" style="61" customWidth="1"/>
    <col min="4868" max="4868" width="16.5" style="61" customWidth="1"/>
    <col min="4869" max="4869" width="14" style="61" customWidth="1"/>
    <col min="4870" max="4870" width="15.33203125" style="61" customWidth="1"/>
    <col min="4871" max="4877" width="20" style="61" customWidth="1"/>
    <col min="4878" max="5120" width="8.83203125" style="61" customWidth="1"/>
    <col min="5121" max="5122" width="0" style="61" hidden="1" customWidth="1"/>
    <col min="5123" max="5123" width="23.5" style="61" customWidth="1"/>
    <col min="5124" max="5124" width="16.5" style="61" customWidth="1"/>
    <col min="5125" max="5125" width="14" style="61" customWidth="1"/>
    <col min="5126" max="5126" width="15.33203125" style="61" customWidth="1"/>
    <col min="5127" max="5133" width="20" style="61" customWidth="1"/>
    <col min="5134" max="5376" width="8.83203125" style="61" customWidth="1"/>
    <col min="5377" max="5378" width="0" style="61" hidden="1" customWidth="1"/>
    <col min="5379" max="5379" width="23.5" style="61" customWidth="1"/>
    <col min="5380" max="5380" width="16.5" style="61" customWidth="1"/>
    <col min="5381" max="5381" width="14" style="61" customWidth="1"/>
    <col min="5382" max="5382" width="15.33203125" style="61" customWidth="1"/>
    <col min="5383" max="5389" width="20" style="61" customWidth="1"/>
    <col min="5390" max="5632" width="8.83203125" style="61" customWidth="1"/>
    <col min="5633" max="5634" width="0" style="61" hidden="1" customWidth="1"/>
    <col min="5635" max="5635" width="23.5" style="61" customWidth="1"/>
    <col min="5636" max="5636" width="16.5" style="61" customWidth="1"/>
    <col min="5637" max="5637" width="14" style="61" customWidth="1"/>
    <col min="5638" max="5638" width="15.33203125" style="61" customWidth="1"/>
    <col min="5639" max="5645" width="20" style="61" customWidth="1"/>
    <col min="5646" max="5888" width="8.83203125" style="61" customWidth="1"/>
    <col min="5889" max="5890" width="0" style="61" hidden="1" customWidth="1"/>
    <col min="5891" max="5891" width="23.5" style="61" customWidth="1"/>
    <col min="5892" max="5892" width="16.5" style="61" customWidth="1"/>
    <col min="5893" max="5893" width="14" style="61" customWidth="1"/>
    <col min="5894" max="5894" width="15.33203125" style="61" customWidth="1"/>
    <col min="5895" max="5901" width="20" style="61" customWidth="1"/>
    <col min="5902" max="6144" width="8.83203125" style="61" customWidth="1"/>
    <col min="6145" max="6146" width="0" style="61" hidden="1" customWidth="1"/>
    <col min="6147" max="6147" width="23.5" style="61" customWidth="1"/>
    <col min="6148" max="6148" width="16.5" style="61" customWidth="1"/>
    <col min="6149" max="6149" width="14" style="61" customWidth="1"/>
    <col min="6150" max="6150" width="15.33203125" style="61" customWidth="1"/>
    <col min="6151" max="6157" width="20" style="61" customWidth="1"/>
    <col min="6158" max="6400" width="8.83203125" style="61" customWidth="1"/>
    <col min="6401" max="6402" width="0" style="61" hidden="1" customWidth="1"/>
    <col min="6403" max="6403" width="23.5" style="61" customWidth="1"/>
    <col min="6404" max="6404" width="16.5" style="61" customWidth="1"/>
    <col min="6405" max="6405" width="14" style="61" customWidth="1"/>
    <col min="6406" max="6406" width="15.33203125" style="61" customWidth="1"/>
    <col min="6407" max="6413" width="20" style="61" customWidth="1"/>
    <col min="6414" max="6656" width="8.83203125" style="61" customWidth="1"/>
    <col min="6657" max="6658" width="0" style="61" hidden="1" customWidth="1"/>
    <col min="6659" max="6659" width="23.5" style="61" customWidth="1"/>
    <col min="6660" max="6660" width="16.5" style="61" customWidth="1"/>
    <col min="6661" max="6661" width="14" style="61" customWidth="1"/>
    <col min="6662" max="6662" width="15.33203125" style="61" customWidth="1"/>
    <col min="6663" max="6669" width="20" style="61" customWidth="1"/>
    <col min="6670" max="6912" width="8.83203125" style="61" customWidth="1"/>
    <col min="6913" max="6914" width="0" style="61" hidden="1" customWidth="1"/>
    <col min="6915" max="6915" width="23.5" style="61" customWidth="1"/>
    <col min="6916" max="6916" width="16.5" style="61" customWidth="1"/>
    <col min="6917" max="6917" width="14" style="61" customWidth="1"/>
    <col min="6918" max="6918" width="15.33203125" style="61" customWidth="1"/>
    <col min="6919" max="6925" width="20" style="61" customWidth="1"/>
    <col min="6926" max="7168" width="8.83203125" style="61" customWidth="1"/>
    <col min="7169" max="7170" width="0" style="61" hidden="1" customWidth="1"/>
    <col min="7171" max="7171" width="23.5" style="61" customWidth="1"/>
    <col min="7172" max="7172" width="16.5" style="61" customWidth="1"/>
    <col min="7173" max="7173" width="14" style="61" customWidth="1"/>
    <col min="7174" max="7174" width="15.33203125" style="61" customWidth="1"/>
    <col min="7175" max="7181" width="20" style="61" customWidth="1"/>
    <col min="7182" max="7424" width="8.83203125" style="61" customWidth="1"/>
    <col min="7425" max="7426" width="0" style="61" hidden="1" customWidth="1"/>
    <col min="7427" max="7427" width="23.5" style="61" customWidth="1"/>
    <col min="7428" max="7428" width="16.5" style="61" customWidth="1"/>
    <col min="7429" max="7429" width="14" style="61" customWidth="1"/>
    <col min="7430" max="7430" width="15.33203125" style="61" customWidth="1"/>
    <col min="7431" max="7437" width="20" style="61" customWidth="1"/>
    <col min="7438" max="7680" width="8.83203125" style="61" customWidth="1"/>
    <col min="7681" max="7682" width="0" style="61" hidden="1" customWidth="1"/>
    <col min="7683" max="7683" width="23.5" style="61" customWidth="1"/>
    <col min="7684" max="7684" width="16.5" style="61" customWidth="1"/>
    <col min="7685" max="7685" width="14" style="61" customWidth="1"/>
    <col min="7686" max="7686" width="15.33203125" style="61" customWidth="1"/>
    <col min="7687" max="7693" width="20" style="61" customWidth="1"/>
    <col min="7694" max="7936" width="8.83203125" style="61" customWidth="1"/>
    <col min="7937" max="7938" width="0" style="61" hidden="1" customWidth="1"/>
    <col min="7939" max="7939" width="23.5" style="61" customWidth="1"/>
    <col min="7940" max="7940" width="16.5" style="61" customWidth="1"/>
    <col min="7941" max="7941" width="14" style="61" customWidth="1"/>
    <col min="7942" max="7942" width="15.33203125" style="61" customWidth="1"/>
    <col min="7943" max="7949" width="20" style="61" customWidth="1"/>
    <col min="7950" max="8192" width="8.83203125" style="61" customWidth="1"/>
    <col min="8193" max="8194" width="0" style="61" hidden="1" customWidth="1"/>
    <col min="8195" max="8195" width="23.5" style="61" customWidth="1"/>
    <col min="8196" max="8196" width="16.5" style="61" customWidth="1"/>
    <col min="8197" max="8197" width="14" style="61" customWidth="1"/>
    <col min="8198" max="8198" width="15.33203125" style="61" customWidth="1"/>
    <col min="8199" max="8205" width="20" style="61" customWidth="1"/>
    <col min="8206" max="8448" width="8.83203125" style="61" customWidth="1"/>
    <col min="8449" max="8450" width="0" style="61" hidden="1" customWidth="1"/>
    <col min="8451" max="8451" width="23.5" style="61" customWidth="1"/>
    <col min="8452" max="8452" width="16.5" style="61" customWidth="1"/>
    <col min="8453" max="8453" width="14" style="61" customWidth="1"/>
    <col min="8454" max="8454" width="15.33203125" style="61" customWidth="1"/>
    <col min="8455" max="8461" width="20" style="61" customWidth="1"/>
    <col min="8462" max="8704" width="8.83203125" style="61" customWidth="1"/>
    <col min="8705" max="8706" width="0" style="61" hidden="1" customWidth="1"/>
    <col min="8707" max="8707" width="23.5" style="61" customWidth="1"/>
    <col min="8708" max="8708" width="16.5" style="61" customWidth="1"/>
    <col min="8709" max="8709" width="14" style="61" customWidth="1"/>
    <col min="8710" max="8710" width="15.33203125" style="61" customWidth="1"/>
    <col min="8711" max="8717" width="20" style="61" customWidth="1"/>
    <col min="8718" max="8960" width="8.83203125" style="61" customWidth="1"/>
    <col min="8961" max="8962" width="0" style="61" hidden="1" customWidth="1"/>
    <col min="8963" max="8963" width="23.5" style="61" customWidth="1"/>
    <col min="8964" max="8964" width="16.5" style="61" customWidth="1"/>
    <col min="8965" max="8965" width="14" style="61" customWidth="1"/>
    <col min="8966" max="8966" width="15.33203125" style="61" customWidth="1"/>
    <col min="8967" max="8973" width="20" style="61" customWidth="1"/>
    <col min="8974" max="9216" width="8.83203125" style="61" customWidth="1"/>
    <col min="9217" max="9218" width="0" style="61" hidden="1" customWidth="1"/>
    <col min="9219" max="9219" width="23.5" style="61" customWidth="1"/>
    <col min="9220" max="9220" width="16.5" style="61" customWidth="1"/>
    <col min="9221" max="9221" width="14" style="61" customWidth="1"/>
    <col min="9222" max="9222" width="15.33203125" style="61" customWidth="1"/>
    <col min="9223" max="9229" width="20" style="61" customWidth="1"/>
    <col min="9230" max="9472" width="8.83203125" style="61" customWidth="1"/>
    <col min="9473" max="9474" width="0" style="61" hidden="1" customWidth="1"/>
    <col min="9475" max="9475" width="23.5" style="61" customWidth="1"/>
    <col min="9476" max="9476" width="16.5" style="61" customWidth="1"/>
    <col min="9477" max="9477" width="14" style="61" customWidth="1"/>
    <col min="9478" max="9478" width="15.33203125" style="61" customWidth="1"/>
    <col min="9479" max="9485" width="20" style="61" customWidth="1"/>
    <col min="9486" max="9728" width="8.83203125" style="61" customWidth="1"/>
    <col min="9729" max="9730" width="0" style="61" hidden="1" customWidth="1"/>
    <col min="9731" max="9731" width="23.5" style="61" customWidth="1"/>
    <col min="9732" max="9732" width="16.5" style="61" customWidth="1"/>
    <col min="9733" max="9733" width="14" style="61" customWidth="1"/>
    <col min="9734" max="9734" width="15.33203125" style="61" customWidth="1"/>
    <col min="9735" max="9741" width="20" style="61" customWidth="1"/>
    <col min="9742" max="9984" width="8.83203125" style="61" customWidth="1"/>
    <col min="9985" max="9986" width="0" style="61" hidden="1" customWidth="1"/>
    <col min="9987" max="9987" width="23.5" style="61" customWidth="1"/>
    <col min="9988" max="9988" width="16.5" style="61" customWidth="1"/>
    <col min="9989" max="9989" width="14" style="61" customWidth="1"/>
    <col min="9990" max="9990" width="15.33203125" style="61" customWidth="1"/>
    <col min="9991" max="9997" width="20" style="61" customWidth="1"/>
    <col min="9998" max="10240" width="8.83203125" style="61" customWidth="1"/>
    <col min="10241" max="10242" width="0" style="61" hidden="1" customWidth="1"/>
    <col min="10243" max="10243" width="23.5" style="61" customWidth="1"/>
    <col min="10244" max="10244" width="16.5" style="61" customWidth="1"/>
    <col min="10245" max="10245" width="14" style="61" customWidth="1"/>
    <col min="10246" max="10246" width="15.33203125" style="61" customWidth="1"/>
    <col min="10247" max="10253" width="20" style="61" customWidth="1"/>
    <col min="10254" max="10496" width="8.83203125" style="61" customWidth="1"/>
    <col min="10497" max="10498" width="0" style="61" hidden="1" customWidth="1"/>
    <col min="10499" max="10499" width="23.5" style="61" customWidth="1"/>
    <col min="10500" max="10500" width="16.5" style="61" customWidth="1"/>
    <col min="10501" max="10501" width="14" style="61" customWidth="1"/>
    <col min="10502" max="10502" width="15.33203125" style="61" customWidth="1"/>
    <col min="10503" max="10509" width="20" style="61" customWidth="1"/>
    <col min="10510" max="10752" width="8.83203125" style="61" customWidth="1"/>
    <col min="10753" max="10754" width="0" style="61" hidden="1" customWidth="1"/>
    <col min="10755" max="10755" width="23.5" style="61" customWidth="1"/>
    <col min="10756" max="10756" width="16.5" style="61" customWidth="1"/>
    <col min="10757" max="10757" width="14" style="61" customWidth="1"/>
    <col min="10758" max="10758" width="15.33203125" style="61" customWidth="1"/>
    <col min="10759" max="10765" width="20" style="61" customWidth="1"/>
    <col min="10766" max="11008" width="8.83203125" style="61" customWidth="1"/>
    <col min="11009" max="11010" width="0" style="61" hidden="1" customWidth="1"/>
    <col min="11011" max="11011" width="23.5" style="61" customWidth="1"/>
    <col min="11012" max="11012" width="16.5" style="61" customWidth="1"/>
    <col min="11013" max="11013" width="14" style="61" customWidth="1"/>
    <col min="11014" max="11014" width="15.33203125" style="61" customWidth="1"/>
    <col min="11015" max="11021" width="20" style="61" customWidth="1"/>
    <col min="11022" max="11264" width="8.83203125" style="61" customWidth="1"/>
    <col min="11265" max="11266" width="0" style="61" hidden="1" customWidth="1"/>
    <col min="11267" max="11267" width="23.5" style="61" customWidth="1"/>
    <col min="11268" max="11268" width="16.5" style="61" customWidth="1"/>
    <col min="11269" max="11269" width="14" style="61" customWidth="1"/>
    <col min="11270" max="11270" width="15.33203125" style="61" customWidth="1"/>
    <col min="11271" max="11277" width="20" style="61" customWidth="1"/>
    <col min="11278" max="11520" width="8.83203125" style="61" customWidth="1"/>
    <col min="11521" max="11522" width="0" style="61" hidden="1" customWidth="1"/>
    <col min="11523" max="11523" width="23.5" style="61" customWidth="1"/>
    <col min="11524" max="11524" width="16.5" style="61" customWidth="1"/>
    <col min="11525" max="11525" width="14" style="61" customWidth="1"/>
    <col min="11526" max="11526" width="15.33203125" style="61" customWidth="1"/>
    <col min="11527" max="11533" width="20" style="61" customWidth="1"/>
    <col min="11534" max="11776" width="8.83203125" style="61" customWidth="1"/>
    <col min="11777" max="11778" width="0" style="61" hidden="1" customWidth="1"/>
    <col min="11779" max="11779" width="23.5" style="61" customWidth="1"/>
    <col min="11780" max="11780" width="16.5" style="61" customWidth="1"/>
    <col min="11781" max="11781" width="14" style="61" customWidth="1"/>
    <col min="11782" max="11782" width="15.33203125" style="61" customWidth="1"/>
    <col min="11783" max="11789" width="20" style="61" customWidth="1"/>
    <col min="11790" max="12032" width="8.83203125" style="61" customWidth="1"/>
    <col min="12033" max="12034" width="0" style="61" hidden="1" customWidth="1"/>
    <col min="12035" max="12035" width="23.5" style="61" customWidth="1"/>
    <col min="12036" max="12036" width="16.5" style="61" customWidth="1"/>
    <col min="12037" max="12037" width="14" style="61" customWidth="1"/>
    <col min="12038" max="12038" width="15.33203125" style="61" customWidth="1"/>
    <col min="12039" max="12045" width="20" style="61" customWidth="1"/>
    <col min="12046" max="12288" width="8.83203125" style="61" customWidth="1"/>
    <col min="12289" max="12290" width="0" style="61" hidden="1" customWidth="1"/>
    <col min="12291" max="12291" width="23.5" style="61" customWidth="1"/>
    <col min="12292" max="12292" width="16.5" style="61" customWidth="1"/>
    <col min="12293" max="12293" width="14" style="61" customWidth="1"/>
    <col min="12294" max="12294" width="15.33203125" style="61" customWidth="1"/>
    <col min="12295" max="12301" width="20" style="61" customWidth="1"/>
    <col min="12302" max="12544" width="8.83203125" style="61" customWidth="1"/>
    <col min="12545" max="12546" width="0" style="61" hidden="1" customWidth="1"/>
    <col min="12547" max="12547" width="23.5" style="61" customWidth="1"/>
    <col min="12548" max="12548" width="16.5" style="61" customWidth="1"/>
    <col min="12549" max="12549" width="14" style="61" customWidth="1"/>
    <col min="12550" max="12550" width="15.33203125" style="61" customWidth="1"/>
    <col min="12551" max="12557" width="20" style="61" customWidth="1"/>
    <col min="12558" max="12800" width="8.83203125" style="61" customWidth="1"/>
    <col min="12801" max="12802" width="0" style="61" hidden="1" customWidth="1"/>
    <col min="12803" max="12803" width="23.5" style="61" customWidth="1"/>
    <col min="12804" max="12804" width="16.5" style="61" customWidth="1"/>
    <col min="12805" max="12805" width="14" style="61" customWidth="1"/>
    <col min="12806" max="12806" width="15.33203125" style="61" customWidth="1"/>
    <col min="12807" max="12813" width="20" style="61" customWidth="1"/>
    <col min="12814" max="13056" width="8.83203125" style="61" customWidth="1"/>
    <col min="13057" max="13058" width="0" style="61" hidden="1" customWidth="1"/>
    <col min="13059" max="13059" width="23.5" style="61" customWidth="1"/>
    <col min="13060" max="13060" width="16.5" style="61" customWidth="1"/>
    <col min="13061" max="13061" width="14" style="61" customWidth="1"/>
    <col min="13062" max="13062" width="15.33203125" style="61" customWidth="1"/>
    <col min="13063" max="13069" width="20" style="61" customWidth="1"/>
    <col min="13070" max="13312" width="8.83203125" style="61" customWidth="1"/>
    <col min="13313" max="13314" width="0" style="61" hidden="1" customWidth="1"/>
    <col min="13315" max="13315" width="23.5" style="61" customWidth="1"/>
    <col min="13316" max="13316" width="16.5" style="61" customWidth="1"/>
    <col min="13317" max="13317" width="14" style="61" customWidth="1"/>
    <col min="13318" max="13318" width="15.33203125" style="61" customWidth="1"/>
    <col min="13319" max="13325" width="20" style="61" customWidth="1"/>
    <col min="13326" max="13568" width="8.83203125" style="61" customWidth="1"/>
    <col min="13569" max="13570" width="0" style="61" hidden="1" customWidth="1"/>
    <col min="13571" max="13571" width="23.5" style="61" customWidth="1"/>
    <col min="13572" max="13572" width="16.5" style="61" customWidth="1"/>
    <col min="13573" max="13573" width="14" style="61" customWidth="1"/>
    <col min="13574" max="13574" width="15.33203125" style="61" customWidth="1"/>
    <col min="13575" max="13581" width="20" style="61" customWidth="1"/>
    <col min="13582" max="13824" width="8.83203125" style="61" customWidth="1"/>
    <col min="13825" max="13826" width="0" style="61" hidden="1" customWidth="1"/>
    <col min="13827" max="13827" width="23.5" style="61" customWidth="1"/>
    <col min="13828" max="13828" width="16.5" style="61" customWidth="1"/>
    <col min="13829" max="13829" width="14" style="61" customWidth="1"/>
    <col min="13830" max="13830" width="15.33203125" style="61" customWidth="1"/>
    <col min="13831" max="13837" width="20" style="61" customWidth="1"/>
    <col min="13838" max="14080" width="8.83203125" style="61" customWidth="1"/>
    <col min="14081" max="14082" width="0" style="61" hidden="1" customWidth="1"/>
    <col min="14083" max="14083" width="23.5" style="61" customWidth="1"/>
    <col min="14084" max="14084" width="16.5" style="61" customWidth="1"/>
    <col min="14085" max="14085" width="14" style="61" customWidth="1"/>
    <col min="14086" max="14086" width="15.33203125" style="61" customWidth="1"/>
    <col min="14087" max="14093" width="20" style="61" customWidth="1"/>
    <col min="14094" max="14336" width="8.83203125" style="61" customWidth="1"/>
    <col min="14337" max="14338" width="0" style="61" hidden="1" customWidth="1"/>
    <col min="14339" max="14339" width="23.5" style="61" customWidth="1"/>
    <col min="14340" max="14340" width="16.5" style="61" customWidth="1"/>
    <col min="14341" max="14341" width="14" style="61" customWidth="1"/>
    <col min="14342" max="14342" width="15.33203125" style="61" customWidth="1"/>
    <col min="14343" max="14349" width="20" style="61" customWidth="1"/>
    <col min="14350" max="14592" width="8.83203125" style="61" customWidth="1"/>
    <col min="14593" max="14594" width="0" style="61" hidden="1" customWidth="1"/>
    <col min="14595" max="14595" width="23.5" style="61" customWidth="1"/>
    <col min="14596" max="14596" width="16.5" style="61" customWidth="1"/>
    <col min="14597" max="14597" width="14" style="61" customWidth="1"/>
    <col min="14598" max="14598" width="15.33203125" style="61" customWidth="1"/>
    <col min="14599" max="14605" width="20" style="61" customWidth="1"/>
    <col min="14606" max="14848" width="8.83203125" style="61" customWidth="1"/>
    <col min="14849" max="14850" width="0" style="61" hidden="1" customWidth="1"/>
    <col min="14851" max="14851" width="23.5" style="61" customWidth="1"/>
    <col min="14852" max="14852" width="16.5" style="61" customWidth="1"/>
    <col min="14853" max="14853" width="14" style="61" customWidth="1"/>
    <col min="14854" max="14854" width="15.33203125" style="61" customWidth="1"/>
    <col min="14855" max="14861" width="20" style="61" customWidth="1"/>
    <col min="14862" max="15104" width="8.83203125" style="61" customWidth="1"/>
    <col min="15105" max="15106" width="0" style="61" hidden="1" customWidth="1"/>
    <col min="15107" max="15107" width="23.5" style="61" customWidth="1"/>
    <col min="15108" max="15108" width="16.5" style="61" customWidth="1"/>
    <col min="15109" max="15109" width="14" style="61" customWidth="1"/>
    <col min="15110" max="15110" width="15.33203125" style="61" customWidth="1"/>
    <col min="15111" max="15117" width="20" style="61" customWidth="1"/>
    <col min="15118" max="15360" width="8.83203125" style="61" customWidth="1"/>
    <col min="15361" max="15362" width="0" style="61" hidden="1" customWidth="1"/>
    <col min="15363" max="15363" width="23.5" style="61" customWidth="1"/>
    <col min="15364" max="15364" width="16.5" style="61" customWidth="1"/>
    <col min="15365" max="15365" width="14" style="61" customWidth="1"/>
    <col min="15366" max="15366" width="15.33203125" style="61" customWidth="1"/>
    <col min="15367" max="15373" width="20" style="61" customWidth="1"/>
    <col min="15374" max="15616" width="8.83203125" style="61" customWidth="1"/>
    <col min="15617" max="15618" width="0" style="61" hidden="1" customWidth="1"/>
    <col min="15619" max="15619" width="23.5" style="61" customWidth="1"/>
    <col min="15620" max="15620" width="16.5" style="61" customWidth="1"/>
    <col min="15621" max="15621" width="14" style="61" customWidth="1"/>
    <col min="15622" max="15622" width="15.33203125" style="61" customWidth="1"/>
    <col min="15623" max="15629" width="20" style="61" customWidth="1"/>
    <col min="15630" max="15872" width="8.83203125" style="61" customWidth="1"/>
    <col min="15873" max="15874" width="0" style="61" hidden="1" customWidth="1"/>
    <col min="15875" max="15875" width="23.5" style="61" customWidth="1"/>
    <col min="15876" max="15876" width="16.5" style="61" customWidth="1"/>
    <col min="15877" max="15877" width="14" style="61" customWidth="1"/>
    <col min="15878" max="15878" width="15.33203125" style="61" customWidth="1"/>
    <col min="15879" max="15885" width="20" style="61" customWidth="1"/>
    <col min="15886" max="16128" width="8.83203125" style="61" customWidth="1"/>
    <col min="16129" max="16130" width="0" style="61" hidden="1" customWidth="1"/>
    <col min="16131" max="16131" width="23.5" style="61" customWidth="1"/>
    <col min="16132" max="16132" width="16.5" style="61" customWidth="1"/>
    <col min="16133" max="16133" width="14" style="61" customWidth="1"/>
    <col min="16134" max="16134" width="15.33203125" style="61" customWidth="1"/>
    <col min="16135" max="16141" width="20" style="61" customWidth="1"/>
    <col min="16142" max="16384" width="8.83203125" style="61" customWidth="1"/>
  </cols>
  <sheetData>
    <row r="1" spans="1:14" ht="26" customHeight="1" x14ac:dyDescent="0.2">
      <c r="A1" s="60" t="s">
        <v>153</v>
      </c>
      <c r="B1" s="60" t="s">
        <v>154</v>
      </c>
      <c r="C1" s="60" t="s">
        <v>155</v>
      </c>
      <c r="D1" s="60" t="s">
        <v>156</v>
      </c>
      <c r="E1" s="60" t="s">
        <v>157</v>
      </c>
      <c r="F1" s="60" t="s">
        <v>158</v>
      </c>
      <c r="G1" s="60" t="s">
        <v>159</v>
      </c>
      <c r="H1" s="60" t="s">
        <v>160</v>
      </c>
      <c r="I1" s="60" t="s">
        <v>161</v>
      </c>
      <c r="J1" s="60" t="s">
        <v>162</v>
      </c>
      <c r="K1" s="60" t="s">
        <v>163</v>
      </c>
      <c r="L1" s="60" t="s">
        <v>164</v>
      </c>
      <c r="M1" s="60" t="s">
        <v>165</v>
      </c>
    </row>
    <row r="2" spans="1:14" x14ac:dyDescent="0.2">
      <c r="A2" s="61">
        <v>347190</v>
      </c>
      <c r="B2" s="61">
        <v>29108</v>
      </c>
      <c r="C2" s="61" t="s">
        <v>880</v>
      </c>
      <c r="D2" s="61" t="s">
        <v>881</v>
      </c>
      <c r="E2" s="61" t="s">
        <v>146</v>
      </c>
      <c r="F2" s="62">
        <v>3</v>
      </c>
      <c r="G2" s="63" t="s">
        <v>1392</v>
      </c>
      <c r="H2" s="63" t="s">
        <v>1309</v>
      </c>
      <c r="I2" s="63" t="s">
        <v>1393</v>
      </c>
      <c r="J2" s="63" t="s">
        <v>341</v>
      </c>
      <c r="K2" s="63" t="s">
        <v>1394</v>
      </c>
      <c r="L2" s="62">
        <v>1</v>
      </c>
      <c r="M2" s="63" t="s">
        <v>1395</v>
      </c>
    </row>
    <row r="3" spans="1:14" x14ac:dyDescent="0.2">
      <c r="A3" s="61">
        <v>347190</v>
      </c>
      <c r="B3" s="61">
        <v>81068</v>
      </c>
      <c r="C3" s="61" t="s">
        <v>235</v>
      </c>
      <c r="D3" s="61" t="s">
        <v>876</v>
      </c>
      <c r="E3" s="61" t="s">
        <v>258</v>
      </c>
      <c r="F3" s="62">
        <v>6</v>
      </c>
      <c r="G3" s="63" t="s">
        <v>353</v>
      </c>
      <c r="H3" s="63" t="s">
        <v>1219</v>
      </c>
      <c r="I3" s="63" t="s">
        <v>993</v>
      </c>
      <c r="J3" s="63" t="s">
        <v>257</v>
      </c>
      <c r="K3" s="63" t="s">
        <v>314</v>
      </c>
      <c r="L3" s="62">
        <v>2</v>
      </c>
      <c r="M3" s="63" t="s">
        <v>1396</v>
      </c>
    </row>
    <row r="4" spans="1:14" x14ac:dyDescent="0.2">
      <c r="A4" s="61">
        <v>347190</v>
      </c>
      <c r="B4" s="61">
        <v>52539</v>
      </c>
      <c r="C4" s="61" t="s">
        <v>175</v>
      </c>
      <c r="D4" s="61" t="s">
        <v>176</v>
      </c>
      <c r="E4" s="61" t="s">
        <v>59</v>
      </c>
      <c r="F4" s="62">
        <v>28</v>
      </c>
      <c r="G4" s="63" t="s">
        <v>982</v>
      </c>
      <c r="H4" s="63" t="s">
        <v>257</v>
      </c>
      <c r="I4" s="63" t="s">
        <v>1397</v>
      </c>
      <c r="J4" s="63" t="s">
        <v>199</v>
      </c>
      <c r="K4" s="63" t="s">
        <v>1398</v>
      </c>
      <c r="L4" s="62">
        <v>3</v>
      </c>
      <c r="M4" s="63" t="s">
        <v>1399</v>
      </c>
      <c r="N4" s="159"/>
    </row>
    <row r="5" spans="1:14" x14ac:dyDescent="0.2">
      <c r="A5" s="61">
        <v>347190</v>
      </c>
      <c r="B5" s="61">
        <v>84982</v>
      </c>
      <c r="C5" s="61" t="s">
        <v>848</v>
      </c>
      <c r="D5" s="61" t="s">
        <v>849</v>
      </c>
      <c r="E5" s="61" t="s">
        <v>198</v>
      </c>
      <c r="F5" s="62">
        <v>10</v>
      </c>
      <c r="G5" s="63" t="s">
        <v>1400</v>
      </c>
      <c r="H5" s="63" t="s">
        <v>278</v>
      </c>
      <c r="I5" s="63" t="s">
        <v>958</v>
      </c>
      <c r="J5" s="63" t="s">
        <v>184</v>
      </c>
      <c r="K5" s="63" t="s">
        <v>1401</v>
      </c>
      <c r="L5" s="62">
        <v>4</v>
      </c>
      <c r="M5" s="63" t="s">
        <v>1402</v>
      </c>
      <c r="N5" s="159"/>
    </row>
    <row r="6" spans="1:14" x14ac:dyDescent="0.2">
      <c r="A6" s="61">
        <v>347190</v>
      </c>
      <c r="B6" s="61">
        <v>81066</v>
      </c>
      <c r="C6" s="61" t="s">
        <v>854</v>
      </c>
      <c r="D6" s="61" t="s">
        <v>855</v>
      </c>
      <c r="E6" s="61" t="s">
        <v>258</v>
      </c>
      <c r="F6" s="62">
        <v>9</v>
      </c>
      <c r="G6" s="63" t="s">
        <v>992</v>
      </c>
      <c r="H6" s="63" t="s">
        <v>1403</v>
      </c>
      <c r="I6" s="63" t="s">
        <v>993</v>
      </c>
      <c r="J6" s="63" t="s">
        <v>249</v>
      </c>
      <c r="K6" s="63" t="s">
        <v>1404</v>
      </c>
      <c r="L6" s="62">
        <v>5</v>
      </c>
      <c r="M6" s="63" t="s">
        <v>1405</v>
      </c>
    </row>
    <row r="7" spans="1:14" x14ac:dyDescent="0.2">
      <c r="A7" s="61">
        <v>347190</v>
      </c>
      <c r="B7" s="61">
        <v>80309</v>
      </c>
      <c r="C7" s="61" t="s">
        <v>200</v>
      </c>
      <c r="D7" s="61" t="s">
        <v>820</v>
      </c>
      <c r="E7" s="61" t="s">
        <v>150</v>
      </c>
      <c r="F7" s="62">
        <v>1</v>
      </c>
      <c r="G7" s="63" t="s">
        <v>1406</v>
      </c>
      <c r="H7" s="63" t="s">
        <v>1356</v>
      </c>
      <c r="I7" s="63" t="s">
        <v>1407</v>
      </c>
      <c r="J7" s="63" t="s">
        <v>1356</v>
      </c>
      <c r="K7" s="63" t="s">
        <v>1408</v>
      </c>
      <c r="L7" s="62">
        <v>6</v>
      </c>
      <c r="M7" s="63" t="s">
        <v>354</v>
      </c>
    </row>
    <row r="8" spans="1:14" x14ac:dyDescent="0.2">
      <c r="A8" s="61">
        <v>347190</v>
      </c>
      <c r="B8" s="61">
        <v>99069</v>
      </c>
      <c r="C8" s="61" t="s">
        <v>218</v>
      </c>
      <c r="D8" s="61" t="s">
        <v>1409</v>
      </c>
      <c r="E8" s="61" t="s">
        <v>149</v>
      </c>
      <c r="F8" s="62">
        <v>7</v>
      </c>
      <c r="G8" s="63" t="s">
        <v>330</v>
      </c>
      <c r="H8" s="63" t="s">
        <v>1403</v>
      </c>
      <c r="I8" s="63" t="s">
        <v>1410</v>
      </c>
      <c r="J8" s="63" t="s">
        <v>341</v>
      </c>
      <c r="K8" s="63" t="s">
        <v>1411</v>
      </c>
      <c r="L8" s="62">
        <v>7</v>
      </c>
      <c r="M8" s="63" t="s">
        <v>1412</v>
      </c>
      <c r="N8" s="159"/>
    </row>
    <row r="9" spans="1:14" x14ac:dyDescent="0.2">
      <c r="A9" s="61">
        <v>347190</v>
      </c>
      <c r="B9" s="61">
        <v>71406</v>
      </c>
      <c r="C9" s="61" t="s">
        <v>182</v>
      </c>
      <c r="D9" s="61" t="s">
        <v>183</v>
      </c>
      <c r="E9" s="170" t="s">
        <v>147</v>
      </c>
      <c r="F9" s="62">
        <v>21</v>
      </c>
      <c r="G9" s="63" t="s">
        <v>1413</v>
      </c>
      <c r="H9" s="63" t="s">
        <v>1403</v>
      </c>
      <c r="I9" s="63" t="s">
        <v>1000</v>
      </c>
      <c r="J9" s="63" t="s">
        <v>1403</v>
      </c>
      <c r="K9" s="63" t="s">
        <v>1247</v>
      </c>
      <c r="L9" s="62">
        <v>8</v>
      </c>
      <c r="M9" s="63" t="s">
        <v>1414</v>
      </c>
      <c r="N9" s="159">
        <v>1200</v>
      </c>
    </row>
    <row r="10" spans="1:14" x14ac:dyDescent="0.2">
      <c r="A10" s="61">
        <v>347190</v>
      </c>
      <c r="B10" s="61">
        <v>39371</v>
      </c>
      <c r="C10" s="61" t="s">
        <v>205</v>
      </c>
      <c r="D10" s="61" t="s">
        <v>206</v>
      </c>
      <c r="E10" s="61" t="s">
        <v>147</v>
      </c>
      <c r="F10" s="62">
        <v>15</v>
      </c>
      <c r="G10" s="63" t="s">
        <v>342</v>
      </c>
      <c r="H10" s="63" t="s">
        <v>257</v>
      </c>
      <c r="I10" s="63" t="s">
        <v>1415</v>
      </c>
      <c r="J10" s="63" t="s">
        <v>341</v>
      </c>
      <c r="K10" s="63" t="s">
        <v>1416</v>
      </c>
      <c r="L10" s="62">
        <v>9</v>
      </c>
      <c r="M10" s="63" t="s">
        <v>1417</v>
      </c>
      <c r="N10" s="159"/>
    </row>
    <row r="11" spans="1:14" x14ac:dyDescent="0.2">
      <c r="A11" s="61">
        <v>347190</v>
      </c>
      <c r="B11" s="61">
        <v>80969</v>
      </c>
      <c r="C11" s="61" t="s">
        <v>896</v>
      </c>
      <c r="D11" s="61" t="s">
        <v>93</v>
      </c>
      <c r="E11" s="61" t="s">
        <v>147</v>
      </c>
      <c r="F11" s="62">
        <v>8</v>
      </c>
      <c r="G11" s="63" t="s">
        <v>1400</v>
      </c>
      <c r="H11" s="63" t="s">
        <v>225</v>
      </c>
      <c r="I11" s="63" t="s">
        <v>1418</v>
      </c>
      <c r="J11" s="63" t="s">
        <v>1356</v>
      </c>
      <c r="K11" s="63" t="s">
        <v>1419</v>
      </c>
      <c r="L11" s="62">
        <v>10</v>
      </c>
      <c r="M11" s="63" t="s">
        <v>1420</v>
      </c>
      <c r="N11" s="159"/>
    </row>
    <row r="12" spans="1:14" x14ac:dyDescent="0.2">
      <c r="A12" s="61">
        <v>347190</v>
      </c>
      <c r="B12" s="61">
        <v>135532</v>
      </c>
      <c r="C12" s="61" t="s">
        <v>930</v>
      </c>
      <c r="D12" s="61" t="s">
        <v>873</v>
      </c>
      <c r="E12" s="170" t="s">
        <v>147</v>
      </c>
      <c r="F12" s="62">
        <v>12</v>
      </c>
      <c r="G12" s="63" t="s">
        <v>982</v>
      </c>
      <c r="H12" s="63" t="s">
        <v>1219</v>
      </c>
      <c r="I12" s="63" t="s">
        <v>935</v>
      </c>
      <c r="J12" s="63" t="s">
        <v>181</v>
      </c>
      <c r="K12" s="63" t="s">
        <v>1421</v>
      </c>
      <c r="L12" s="62">
        <v>11</v>
      </c>
      <c r="M12" s="63" t="s">
        <v>1422</v>
      </c>
      <c r="N12" s="159">
        <v>949.74</v>
      </c>
    </row>
    <row r="13" spans="1:14" x14ac:dyDescent="0.2">
      <c r="A13" s="61">
        <v>347190</v>
      </c>
      <c r="B13" s="61">
        <v>93407</v>
      </c>
      <c r="C13" s="61" t="s">
        <v>235</v>
      </c>
      <c r="D13" s="61" t="s">
        <v>981</v>
      </c>
      <c r="E13" s="61" t="s">
        <v>147</v>
      </c>
      <c r="F13" s="62">
        <v>4</v>
      </c>
      <c r="G13" s="63" t="s">
        <v>353</v>
      </c>
      <c r="H13" s="63" t="s">
        <v>1309</v>
      </c>
      <c r="I13" s="63" t="s">
        <v>1423</v>
      </c>
      <c r="J13" s="63" t="s">
        <v>1403</v>
      </c>
      <c r="K13" s="63" t="s">
        <v>956</v>
      </c>
      <c r="L13" s="62">
        <v>12</v>
      </c>
      <c r="M13" s="63" t="s">
        <v>1424</v>
      </c>
      <c r="N13" s="159"/>
    </row>
    <row r="14" spans="1:14" x14ac:dyDescent="0.2">
      <c r="A14" s="61">
        <v>347190</v>
      </c>
      <c r="B14" s="61">
        <v>75040</v>
      </c>
      <c r="C14" s="61" t="s">
        <v>239</v>
      </c>
      <c r="D14" s="61" t="s">
        <v>240</v>
      </c>
      <c r="E14" s="61" t="s">
        <v>241</v>
      </c>
      <c r="F14" s="62">
        <v>14</v>
      </c>
      <c r="G14" s="63" t="s">
        <v>306</v>
      </c>
      <c r="H14" s="63" t="s">
        <v>1356</v>
      </c>
      <c r="I14" s="63" t="s">
        <v>212</v>
      </c>
      <c r="J14" s="63" t="s">
        <v>1313</v>
      </c>
      <c r="K14" s="63" t="s">
        <v>1425</v>
      </c>
      <c r="L14" s="62">
        <v>13</v>
      </c>
      <c r="M14" s="63" t="s">
        <v>1426</v>
      </c>
    </row>
    <row r="15" spans="1:14" x14ac:dyDescent="0.2">
      <c r="A15" s="61">
        <v>347190</v>
      </c>
      <c r="B15" s="61">
        <v>124497</v>
      </c>
      <c r="C15" s="61" t="s">
        <v>169</v>
      </c>
      <c r="D15" s="61" t="s">
        <v>170</v>
      </c>
      <c r="E15" s="61" t="s">
        <v>146</v>
      </c>
      <c r="F15" s="62">
        <v>2</v>
      </c>
      <c r="G15" s="63" t="s">
        <v>211</v>
      </c>
      <c r="H15" s="63" t="s">
        <v>1356</v>
      </c>
      <c r="I15" s="63" t="s">
        <v>1427</v>
      </c>
      <c r="J15" s="63" t="s">
        <v>193</v>
      </c>
      <c r="K15" s="63" t="s">
        <v>1428</v>
      </c>
      <c r="L15" s="62">
        <v>14</v>
      </c>
      <c r="M15" s="63" t="s">
        <v>1426</v>
      </c>
    </row>
    <row r="16" spans="1:14" x14ac:dyDescent="0.2">
      <c r="A16" s="61">
        <v>347190</v>
      </c>
      <c r="B16" s="61">
        <v>111934</v>
      </c>
      <c r="C16" s="61" t="s">
        <v>82</v>
      </c>
      <c r="D16" s="61" t="s">
        <v>244</v>
      </c>
      <c r="E16" s="170" t="s">
        <v>147</v>
      </c>
      <c r="F16" s="62">
        <v>19</v>
      </c>
      <c r="G16" s="63" t="s">
        <v>252</v>
      </c>
      <c r="H16" s="63" t="s">
        <v>278</v>
      </c>
      <c r="I16" s="63" t="s">
        <v>1423</v>
      </c>
      <c r="J16" s="63" t="s">
        <v>341</v>
      </c>
      <c r="K16" s="63" t="s">
        <v>346</v>
      </c>
      <c r="L16" s="62">
        <v>15</v>
      </c>
      <c r="M16" s="63" t="s">
        <v>1429</v>
      </c>
      <c r="N16" s="159">
        <v>812.62</v>
      </c>
    </row>
    <row r="17" spans="1:14" x14ac:dyDescent="0.2">
      <c r="A17" s="61">
        <v>347190</v>
      </c>
      <c r="B17" s="61">
        <v>116300</v>
      </c>
      <c r="C17" s="61" t="s">
        <v>1430</v>
      </c>
      <c r="D17" s="61" t="s">
        <v>1431</v>
      </c>
      <c r="E17" s="61" t="s">
        <v>146</v>
      </c>
      <c r="F17" s="62">
        <v>16</v>
      </c>
      <c r="G17" s="63" t="s">
        <v>1432</v>
      </c>
      <c r="H17" s="63" t="s">
        <v>1313</v>
      </c>
      <c r="I17" s="63" t="s">
        <v>1433</v>
      </c>
      <c r="J17" s="63" t="s">
        <v>249</v>
      </c>
      <c r="K17" s="63" t="s">
        <v>1434</v>
      </c>
      <c r="L17" s="62">
        <v>16</v>
      </c>
      <c r="M17" s="63" t="s">
        <v>1435</v>
      </c>
    </row>
    <row r="18" spans="1:14" x14ac:dyDescent="0.2">
      <c r="A18" s="61">
        <v>347190</v>
      </c>
      <c r="B18" s="61">
        <v>110519</v>
      </c>
      <c r="C18" s="61" t="s">
        <v>73</v>
      </c>
      <c r="D18" s="61" t="s">
        <v>195</v>
      </c>
      <c r="E18" s="170" t="s">
        <v>147</v>
      </c>
      <c r="F18" s="62">
        <v>24</v>
      </c>
      <c r="G18" s="63" t="s">
        <v>1400</v>
      </c>
      <c r="H18" s="63" t="s">
        <v>168</v>
      </c>
      <c r="I18" s="63" t="s">
        <v>1436</v>
      </c>
      <c r="J18" s="63" t="s">
        <v>257</v>
      </c>
      <c r="K18" s="63" t="s">
        <v>1437</v>
      </c>
      <c r="L18" s="62">
        <v>17</v>
      </c>
      <c r="M18" s="63" t="s">
        <v>1438</v>
      </c>
      <c r="N18" s="159">
        <v>751.68</v>
      </c>
    </row>
    <row r="19" spans="1:14" x14ac:dyDescent="0.2">
      <c r="A19" s="61">
        <v>347190</v>
      </c>
      <c r="B19" s="61">
        <v>123372</v>
      </c>
      <c r="C19" s="61" t="s">
        <v>78</v>
      </c>
      <c r="D19" s="61" t="s">
        <v>77</v>
      </c>
      <c r="E19" s="170" t="s">
        <v>147</v>
      </c>
      <c r="F19" s="62">
        <v>25</v>
      </c>
      <c r="G19" s="63" t="s">
        <v>982</v>
      </c>
      <c r="H19" s="63" t="s">
        <v>1403</v>
      </c>
      <c r="I19" s="63" t="s">
        <v>210</v>
      </c>
      <c r="J19" s="63" t="s">
        <v>225</v>
      </c>
      <c r="K19" s="63" t="s">
        <v>1439</v>
      </c>
      <c r="L19" s="62">
        <v>18</v>
      </c>
      <c r="M19" s="63" t="s">
        <v>1440</v>
      </c>
      <c r="N19" s="159">
        <v>695.3</v>
      </c>
    </row>
    <row r="20" spans="1:14" x14ac:dyDescent="0.2">
      <c r="A20" s="61">
        <v>347190</v>
      </c>
      <c r="B20" s="61">
        <v>116302</v>
      </c>
      <c r="C20" s="61" t="s">
        <v>80</v>
      </c>
      <c r="D20" s="61" t="s">
        <v>203</v>
      </c>
      <c r="E20" s="170" t="s">
        <v>147</v>
      </c>
      <c r="F20" s="62">
        <v>5</v>
      </c>
      <c r="G20" s="63" t="s">
        <v>1400</v>
      </c>
      <c r="H20" s="63" t="s">
        <v>257</v>
      </c>
      <c r="I20" s="63" t="s">
        <v>1441</v>
      </c>
      <c r="J20" s="63" t="s">
        <v>257</v>
      </c>
      <c r="K20" s="63" t="s">
        <v>1442</v>
      </c>
      <c r="L20" s="62">
        <v>19</v>
      </c>
      <c r="M20" s="63" t="s">
        <v>202</v>
      </c>
      <c r="N20" s="159">
        <v>643.15</v>
      </c>
    </row>
    <row r="21" spans="1:14" x14ac:dyDescent="0.2">
      <c r="A21" s="61">
        <v>347190</v>
      </c>
      <c r="B21" s="61">
        <v>110520</v>
      </c>
      <c r="C21" s="61" t="s">
        <v>214</v>
      </c>
      <c r="D21" s="61" t="s">
        <v>830</v>
      </c>
      <c r="E21" s="61" t="s">
        <v>147</v>
      </c>
      <c r="F21" s="62">
        <v>22</v>
      </c>
      <c r="G21" s="63" t="s">
        <v>982</v>
      </c>
      <c r="H21" s="63" t="s">
        <v>1403</v>
      </c>
      <c r="I21" s="63" t="s">
        <v>204</v>
      </c>
      <c r="J21" s="63" t="s">
        <v>278</v>
      </c>
      <c r="K21" s="63" t="s">
        <v>197</v>
      </c>
      <c r="L21" s="62">
        <v>20</v>
      </c>
      <c r="M21" s="63" t="s">
        <v>1443</v>
      </c>
      <c r="N21" s="159"/>
    </row>
    <row r="22" spans="1:14" x14ac:dyDescent="0.2">
      <c r="A22" s="61">
        <v>347190</v>
      </c>
      <c r="B22" s="61">
        <v>114649</v>
      </c>
      <c r="C22" s="61" t="s">
        <v>836</v>
      </c>
      <c r="D22" s="61" t="s">
        <v>837</v>
      </c>
      <c r="E22" s="61" t="s">
        <v>147</v>
      </c>
      <c r="F22" s="62">
        <v>17</v>
      </c>
      <c r="G22" s="63" t="s">
        <v>264</v>
      </c>
      <c r="H22" s="63" t="s">
        <v>1356</v>
      </c>
      <c r="I22" s="63" t="s">
        <v>236</v>
      </c>
      <c r="J22" s="63" t="s">
        <v>187</v>
      </c>
      <c r="K22" s="63" t="s">
        <v>973</v>
      </c>
      <c r="L22" s="62">
        <v>21</v>
      </c>
      <c r="M22" s="63" t="s">
        <v>1444</v>
      </c>
      <c r="N22" s="159"/>
    </row>
    <row r="23" spans="1:14" x14ac:dyDescent="0.2">
      <c r="A23" s="61">
        <v>347190</v>
      </c>
      <c r="B23" s="61">
        <v>93405</v>
      </c>
      <c r="C23" s="61" t="s">
        <v>92</v>
      </c>
      <c r="D23" s="61" t="s">
        <v>217</v>
      </c>
      <c r="E23" s="170" t="s">
        <v>147</v>
      </c>
      <c r="F23" s="62">
        <v>27</v>
      </c>
      <c r="G23" s="63" t="s">
        <v>357</v>
      </c>
      <c r="H23" s="63" t="s">
        <v>341</v>
      </c>
      <c r="I23" s="63" t="s">
        <v>1245</v>
      </c>
      <c r="J23" s="63" t="s">
        <v>225</v>
      </c>
      <c r="K23" s="63" t="s">
        <v>1445</v>
      </c>
      <c r="L23" s="62">
        <v>22</v>
      </c>
      <c r="M23" s="63" t="s">
        <v>1446</v>
      </c>
      <c r="N23" s="159">
        <v>509.03</v>
      </c>
    </row>
    <row r="24" spans="1:14" x14ac:dyDescent="0.2">
      <c r="A24" s="61">
        <v>347190</v>
      </c>
      <c r="B24" s="61">
        <v>110521</v>
      </c>
      <c r="C24" s="61" t="s">
        <v>166</v>
      </c>
      <c r="D24" s="61" t="s">
        <v>829</v>
      </c>
      <c r="E24" s="61" t="s">
        <v>147</v>
      </c>
      <c r="F24" s="62">
        <v>23</v>
      </c>
      <c r="G24" s="63" t="s">
        <v>1447</v>
      </c>
      <c r="H24" s="63" t="s">
        <v>278</v>
      </c>
      <c r="I24" s="63" t="s">
        <v>212</v>
      </c>
      <c r="J24" s="63" t="s">
        <v>341</v>
      </c>
      <c r="K24" s="63" t="s">
        <v>1448</v>
      </c>
      <c r="L24" s="62">
        <v>23</v>
      </c>
      <c r="M24" s="63" t="s">
        <v>1011</v>
      </c>
      <c r="N24" s="159"/>
    </row>
    <row r="25" spans="1:14" x14ac:dyDescent="0.2">
      <c r="A25" s="61">
        <v>347190</v>
      </c>
      <c r="B25" s="61">
        <v>74235</v>
      </c>
      <c r="C25" s="61" t="s">
        <v>948</v>
      </c>
      <c r="D25" s="61" t="s">
        <v>949</v>
      </c>
      <c r="E25" s="61" t="s">
        <v>147</v>
      </c>
      <c r="F25" s="62">
        <v>26</v>
      </c>
      <c r="G25" s="63" t="s">
        <v>997</v>
      </c>
      <c r="H25" s="63" t="s">
        <v>178</v>
      </c>
      <c r="I25" s="63" t="s">
        <v>1449</v>
      </c>
      <c r="J25" s="63" t="s">
        <v>184</v>
      </c>
      <c r="K25" s="63" t="s">
        <v>1450</v>
      </c>
      <c r="L25" s="62">
        <v>24</v>
      </c>
      <c r="M25" s="63" t="s">
        <v>1451</v>
      </c>
      <c r="N25" s="159"/>
    </row>
    <row r="26" spans="1:14" x14ac:dyDescent="0.2">
      <c r="A26" s="61">
        <v>347190</v>
      </c>
      <c r="B26" s="61">
        <v>113388</v>
      </c>
      <c r="C26" s="61" t="s">
        <v>827</v>
      </c>
      <c r="D26" s="61" t="s">
        <v>828</v>
      </c>
      <c r="E26" s="61" t="s">
        <v>147</v>
      </c>
      <c r="F26" s="62">
        <v>11</v>
      </c>
      <c r="G26" s="63" t="s">
        <v>1452</v>
      </c>
      <c r="H26" s="63" t="s">
        <v>257</v>
      </c>
      <c r="I26" s="63" t="s">
        <v>229</v>
      </c>
      <c r="J26" s="63" t="s">
        <v>193</v>
      </c>
      <c r="K26" s="63" t="s">
        <v>1453</v>
      </c>
      <c r="L26" s="62">
        <v>25</v>
      </c>
      <c r="M26" s="63" t="s">
        <v>1454</v>
      </c>
      <c r="N26" s="159"/>
    </row>
    <row r="27" spans="1:14" x14ac:dyDescent="0.2">
      <c r="A27" s="61">
        <v>347190</v>
      </c>
      <c r="B27" s="61">
        <v>83464</v>
      </c>
      <c r="C27" s="61" t="s">
        <v>856</v>
      </c>
      <c r="D27" s="61" t="s">
        <v>857</v>
      </c>
      <c r="E27" s="61" t="s">
        <v>146</v>
      </c>
      <c r="F27" s="62">
        <v>30</v>
      </c>
      <c r="G27" s="63" t="s">
        <v>1455</v>
      </c>
      <c r="H27" s="63" t="s">
        <v>341</v>
      </c>
      <c r="I27" s="63" t="s">
        <v>1456</v>
      </c>
      <c r="J27" s="63" t="s">
        <v>1403</v>
      </c>
      <c r="K27" s="63" t="s">
        <v>1457</v>
      </c>
      <c r="L27" s="62">
        <v>26</v>
      </c>
      <c r="M27" s="63" t="s">
        <v>1458</v>
      </c>
    </row>
    <row r="28" spans="1:14" x14ac:dyDescent="0.2">
      <c r="A28" s="61">
        <v>347190</v>
      </c>
      <c r="B28" s="61">
        <v>89023</v>
      </c>
      <c r="C28" s="61" t="s">
        <v>506</v>
      </c>
      <c r="D28" s="61" t="s">
        <v>246</v>
      </c>
      <c r="E28" s="61" t="s">
        <v>146</v>
      </c>
      <c r="F28" s="62">
        <v>20</v>
      </c>
      <c r="G28" s="63" t="s">
        <v>1413</v>
      </c>
      <c r="H28" s="63" t="s">
        <v>341</v>
      </c>
      <c r="I28" s="63" t="s">
        <v>1459</v>
      </c>
      <c r="J28" s="63" t="s">
        <v>341</v>
      </c>
      <c r="K28" s="63" t="s">
        <v>1460</v>
      </c>
      <c r="L28" s="62">
        <v>27</v>
      </c>
      <c r="M28" s="63" t="s">
        <v>1461</v>
      </c>
    </row>
    <row r="29" spans="1:14" x14ac:dyDescent="0.2">
      <c r="A29" s="61">
        <v>347190</v>
      </c>
      <c r="B29" s="61">
        <v>123365</v>
      </c>
      <c r="C29" s="61" t="s">
        <v>84</v>
      </c>
      <c r="D29" s="61" t="s">
        <v>83</v>
      </c>
      <c r="E29" s="170" t="s">
        <v>147</v>
      </c>
      <c r="F29" s="62">
        <v>18</v>
      </c>
      <c r="G29" s="63" t="s">
        <v>339</v>
      </c>
      <c r="H29" s="63" t="s">
        <v>1356</v>
      </c>
      <c r="I29" s="63" t="s">
        <v>1462</v>
      </c>
      <c r="J29" s="63" t="s">
        <v>278</v>
      </c>
      <c r="K29" s="63" t="s">
        <v>1463</v>
      </c>
      <c r="L29" s="62">
        <v>28</v>
      </c>
      <c r="M29" s="63" t="s">
        <v>1464</v>
      </c>
      <c r="N29" s="159">
        <v>372.66</v>
      </c>
    </row>
    <row r="30" spans="1:14" x14ac:dyDescent="0.2">
      <c r="A30" s="61">
        <v>347190</v>
      </c>
      <c r="B30" s="61">
        <v>124609</v>
      </c>
      <c r="C30" s="61" t="s">
        <v>850</v>
      </c>
      <c r="D30" s="61" t="s">
        <v>851</v>
      </c>
      <c r="E30" s="61" t="s">
        <v>149</v>
      </c>
      <c r="F30" s="62">
        <v>31</v>
      </c>
      <c r="G30" s="63" t="s">
        <v>1447</v>
      </c>
      <c r="H30" s="63" t="s">
        <v>278</v>
      </c>
      <c r="I30" s="63" t="s">
        <v>242</v>
      </c>
      <c r="J30" s="63" t="s">
        <v>242</v>
      </c>
      <c r="K30" s="63" t="s">
        <v>242</v>
      </c>
      <c r="L30" s="62">
        <v>29</v>
      </c>
      <c r="M30" s="63" t="s">
        <v>1465</v>
      </c>
      <c r="N30" s="159"/>
    </row>
    <row r="31" spans="1:14" ht="16" x14ac:dyDescent="0.2">
      <c r="A31" s="61">
        <v>347190</v>
      </c>
      <c r="B31" s="61">
        <v>55743</v>
      </c>
      <c r="C31" s="66" t="s">
        <v>188</v>
      </c>
      <c r="D31" s="66" t="s">
        <v>189</v>
      </c>
      <c r="E31" s="66" t="s">
        <v>147</v>
      </c>
      <c r="F31" s="67">
        <v>51</v>
      </c>
      <c r="G31" s="68" t="s">
        <v>171</v>
      </c>
      <c r="H31" s="68" t="s">
        <v>225</v>
      </c>
      <c r="I31" s="68" t="s">
        <v>1537</v>
      </c>
      <c r="J31" s="68" t="s">
        <v>278</v>
      </c>
      <c r="K31" s="68" t="s">
        <v>213</v>
      </c>
      <c r="L31" s="67">
        <v>31</v>
      </c>
      <c r="M31" s="68" t="s">
        <v>1538</v>
      </c>
      <c r="N31" s="159"/>
    </row>
    <row r="32" spans="1:14" ht="16" x14ac:dyDescent="0.2">
      <c r="C32" s="66" t="s">
        <v>987</v>
      </c>
      <c r="D32" s="66" t="s">
        <v>988</v>
      </c>
      <c r="E32" s="66" t="s">
        <v>146</v>
      </c>
      <c r="F32" s="67">
        <v>44</v>
      </c>
      <c r="G32" s="68" t="s">
        <v>1539</v>
      </c>
      <c r="H32" s="68" t="s">
        <v>225</v>
      </c>
      <c r="I32" s="68" t="s">
        <v>1540</v>
      </c>
      <c r="J32" s="68" t="s">
        <v>341</v>
      </c>
      <c r="K32" s="68" t="s">
        <v>1541</v>
      </c>
      <c r="L32" s="67">
        <v>32</v>
      </c>
      <c r="M32" s="68" t="s">
        <v>1542</v>
      </c>
    </row>
    <row r="33" spans="3:14" ht="16" x14ac:dyDescent="0.2">
      <c r="C33" s="66" t="s">
        <v>226</v>
      </c>
      <c r="D33" s="66" t="s">
        <v>227</v>
      </c>
      <c r="E33" s="66" t="s">
        <v>147</v>
      </c>
      <c r="F33" s="67">
        <v>42</v>
      </c>
      <c r="G33" s="68" t="s">
        <v>232</v>
      </c>
      <c r="H33" s="68" t="s">
        <v>278</v>
      </c>
      <c r="I33" s="68" t="s">
        <v>1543</v>
      </c>
      <c r="J33" s="68" t="s">
        <v>341</v>
      </c>
      <c r="K33" s="68" t="s">
        <v>1544</v>
      </c>
      <c r="L33" s="67">
        <v>33</v>
      </c>
      <c r="M33" s="68" t="s">
        <v>1545</v>
      </c>
      <c r="N33" s="159"/>
    </row>
    <row r="34" spans="3:14" ht="16" x14ac:dyDescent="0.2">
      <c r="C34" s="66" t="s">
        <v>230</v>
      </c>
      <c r="D34" s="66" t="s">
        <v>231</v>
      </c>
      <c r="E34" s="66" t="s">
        <v>147</v>
      </c>
      <c r="F34" s="67">
        <v>47</v>
      </c>
      <c r="G34" s="68" t="s">
        <v>232</v>
      </c>
      <c r="H34" s="68" t="s">
        <v>249</v>
      </c>
      <c r="I34" s="68" t="s">
        <v>1546</v>
      </c>
      <c r="J34" s="68" t="s">
        <v>1403</v>
      </c>
      <c r="K34" s="68" t="s">
        <v>1547</v>
      </c>
      <c r="L34" s="67">
        <v>34</v>
      </c>
      <c r="M34" s="68" t="s">
        <v>1548</v>
      </c>
      <c r="N34" s="159"/>
    </row>
    <row r="35" spans="3:14" ht="16" x14ac:dyDescent="0.2">
      <c r="C35" s="66" t="s">
        <v>508</v>
      </c>
      <c r="D35" s="66" t="s">
        <v>996</v>
      </c>
      <c r="E35" s="66" t="s">
        <v>147</v>
      </c>
      <c r="F35" s="67">
        <v>41</v>
      </c>
      <c r="G35" s="68" t="s">
        <v>1539</v>
      </c>
      <c r="H35" s="68" t="s">
        <v>257</v>
      </c>
      <c r="I35" s="68" t="s">
        <v>1540</v>
      </c>
      <c r="J35" s="68" t="s">
        <v>278</v>
      </c>
      <c r="K35" s="68" t="s">
        <v>1457</v>
      </c>
      <c r="L35" s="67">
        <v>35</v>
      </c>
      <c r="M35" s="68" t="s">
        <v>1549</v>
      </c>
      <c r="N35" s="159"/>
    </row>
    <row r="36" spans="3:14" ht="16" x14ac:dyDescent="0.2">
      <c r="C36" s="66" t="s">
        <v>1039</v>
      </c>
      <c r="D36" s="66" t="s">
        <v>1040</v>
      </c>
      <c r="E36" s="66" t="s">
        <v>147</v>
      </c>
      <c r="F36" s="67">
        <v>48</v>
      </c>
      <c r="G36" s="68" t="s">
        <v>1550</v>
      </c>
      <c r="H36" s="68" t="s">
        <v>257</v>
      </c>
      <c r="I36" s="68" t="s">
        <v>1551</v>
      </c>
      <c r="J36" s="68" t="s">
        <v>1403</v>
      </c>
      <c r="K36" s="68" t="s">
        <v>1552</v>
      </c>
      <c r="L36" s="67">
        <v>36</v>
      </c>
      <c r="M36" s="68" t="s">
        <v>1553</v>
      </c>
      <c r="N36" s="159"/>
    </row>
    <row r="37" spans="3:14" ht="16" x14ac:dyDescent="0.2">
      <c r="C37" s="66" t="s">
        <v>89</v>
      </c>
      <c r="D37" s="66" t="s">
        <v>88</v>
      </c>
      <c r="E37" s="171" t="s">
        <v>147</v>
      </c>
      <c r="F37" s="67">
        <v>50</v>
      </c>
      <c r="G37" s="68" t="s">
        <v>1539</v>
      </c>
      <c r="H37" s="68" t="s">
        <v>278</v>
      </c>
      <c r="I37" s="68" t="s">
        <v>1554</v>
      </c>
      <c r="J37" s="68" t="s">
        <v>193</v>
      </c>
      <c r="K37" s="68" t="s">
        <v>1555</v>
      </c>
      <c r="L37" s="67">
        <v>37</v>
      </c>
      <c r="M37" s="68" t="s">
        <v>1556</v>
      </c>
      <c r="N37" s="159">
        <v>233.43</v>
      </c>
    </row>
    <row r="38" spans="3:14" ht="16" x14ac:dyDescent="0.2">
      <c r="C38" s="66" t="s">
        <v>1557</v>
      </c>
      <c r="D38" s="66" t="s">
        <v>1558</v>
      </c>
      <c r="E38" s="66" t="s">
        <v>147</v>
      </c>
      <c r="F38" s="67">
        <v>43</v>
      </c>
      <c r="G38" s="68" t="s">
        <v>357</v>
      </c>
      <c r="H38" s="68" t="s">
        <v>249</v>
      </c>
      <c r="I38" s="68" t="s">
        <v>1559</v>
      </c>
      <c r="J38" s="68" t="s">
        <v>184</v>
      </c>
      <c r="K38" s="68" t="s">
        <v>1560</v>
      </c>
      <c r="L38" s="67">
        <v>38</v>
      </c>
      <c r="M38" s="68" t="s">
        <v>1561</v>
      </c>
      <c r="N38" s="159"/>
    </row>
    <row r="39" spans="3:14" ht="16" x14ac:dyDescent="0.2">
      <c r="C39" s="66" t="s">
        <v>852</v>
      </c>
      <c r="D39" s="66" t="s">
        <v>853</v>
      </c>
      <c r="E39" s="66" t="s">
        <v>149</v>
      </c>
      <c r="F39" s="67">
        <v>45</v>
      </c>
      <c r="G39" s="68" t="s">
        <v>1562</v>
      </c>
      <c r="H39" s="68" t="s">
        <v>341</v>
      </c>
      <c r="I39" s="68" t="s">
        <v>1563</v>
      </c>
      <c r="J39" s="68" t="s">
        <v>242</v>
      </c>
      <c r="K39" s="68" t="s">
        <v>242</v>
      </c>
      <c r="L39" s="67">
        <v>39</v>
      </c>
      <c r="M39" s="68" t="s">
        <v>358</v>
      </c>
    </row>
    <row r="40" spans="3:14" ht="16" x14ac:dyDescent="0.2">
      <c r="C40" s="66" t="s">
        <v>214</v>
      </c>
      <c r="D40" s="66" t="s">
        <v>215</v>
      </c>
      <c r="E40" s="66" t="s">
        <v>147</v>
      </c>
      <c r="F40" s="67">
        <v>46</v>
      </c>
      <c r="G40" s="68" t="s">
        <v>232</v>
      </c>
      <c r="H40" s="68" t="s">
        <v>278</v>
      </c>
      <c r="I40" s="68" t="s">
        <v>1564</v>
      </c>
      <c r="J40" s="68" t="s">
        <v>242</v>
      </c>
      <c r="K40" s="68" t="s">
        <v>242</v>
      </c>
      <c r="L40" s="67">
        <v>40</v>
      </c>
      <c r="M40" s="68" t="s">
        <v>358</v>
      </c>
      <c r="N40" s="159"/>
    </row>
    <row r="41" spans="3:14" ht="16" x14ac:dyDescent="0.2">
      <c r="C41" s="66" t="s">
        <v>1033</v>
      </c>
      <c r="D41" s="66" t="s">
        <v>1034</v>
      </c>
      <c r="E41" s="66" t="s">
        <v>147</v>
      </c>
      <c r="F41" s="67">
        <v>49</v>
      </c>
      <c r="G41" s="68" t="s">
        <v>1565</v>
      </c>
      <c r="H41" s="68" t="s">
        <v>341</v>
      </c>
      <c r="I41" s="68" t="s">
        <v>1566</v>
      </c>
      <c r="J41" s="68" t="s">
        <v>257</v>
      </c>
      <c r="K41" s="68" t="s">
        <v>242</v>
      </c>
      <c r="L41" s="67">
        <v>41</v>
      </c>
      <c r="M41" s="68" t="s">
        <v>358</v>
      </c>
      <c r="N41" s="159"/>
    </row>
    <row r="42" spans="3:14" x14ac:dyDescent="0.2">
      <c r="C42" s="61" t="s">
        <v>842</v>
      </c>
      <c r="D42" s="61" t="s">
        <v>843</v>
      </c>
      <c r="E42" s="61" t="s">
        <v>1120</v>
      </c>
      <c r="F42" s="62">
        <v>29</v>
      </c>
      <c r="G42" s="63" t="s">
        <v>201</v>
      </c>
      <c r="H42" s="63" t="s">
        <v>278</v>
      </c>
      <c r="I42" s="63" t="s">
        <v>242</v>
      </c>
      <c r="J42" s="63" t="s">
        <v>242</v>
      </c>
      <c r="K42" s="63" t="s">
        <v>242</v>
      </c>
      <c r="L42" s="62" t="s">
        <v>358</v>
      </c>
      <c r="M42" s="63" t="s">
        <v>358</v>
      </c>
      <c r="N42" s="159"/>
    </row>
  </sheetData>
  <sheetProtection formatCells="0" formatColumns="0" formatRows="0" insertColumns="0" insertRows="0" insertHyperlinks="0" deleteColumns="0" deleteRows="0" sort="0" autoFilter="0" pivotTables="0"/>
  <autoFilter ref="C1:N1" xr:uid="{11B6D7D8-9CD8-2C43-877B-DD09D0ABC8DF}">
    <sortState ref="C2:N42">
      <sortCondition ref="L1:L42"/>
    </sortState>
  </autoFilter>
  <pageMargins left="0.7" right="0.7" top="0.75" bottom="0.75" header="0.3" footer="0.3"/>
  <pageSetup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A3E1E-A4F7-D542-BCBD-191430BA75C6}">
  <dimension ref="A1:N54"/>
  <sheetViews>
    <sheetView topLeftCell="A23" zoomScale="110" zoomScaleNormal="110" workbookViewId="0">
      <selection activeCell="M42" sqref="B32:M42"/>
    </sheetView>
  </sheetViews>
  <sheetFormatPr baseColWidth="10" defaultRowHeight="16" x14ac:dyDescent="0.2"/>
  <cols>
    <col min="2" max="3" width="21.1640625" customWidth="1"/>
    <col min="13" max="13" width="13.5" customWidth="1"/>
  </cols>
  <sheetData>
    <row r="1" spans="1:14" x14ac:dyDescent="0.2">
      <c r="M1" s="179" t="s">
        <v>1669</v>
      </c>
      <c r="N1" s="178">
        <v>2.4395833333333332</v>
      </c>
    </row>
    <row r="2" spans="1:14" ht="17" x14ac:dyDescent="0.2">
      <c r="A2" s="175"/>
      <c r="B2" s="176" t="s">
        <v>1569</v>
      </c>
      <c r="C2" s="176" t="s">
        <v>1570</v>
      </c>
      <c r="D2" s="176" t="s">
        <v>1571</v>
      </c>
      <c r="E2" s="176" t="s">
        <v>1572</v>
      </c>
      <c r="F2" s="176" t="s">
        <v>1573</v>
      </c>
      <c r="G2" s="176" t="s">
        <v>1574</v>
      </c>
      <c r="H2" s="176" t="s">
        <v>1575</v>
      </c>
      <c r="I2" s="176" t="s">
        <v>1576</v>
      </c>
      <c r="J2" s="176" t="s">
        <v>1577</v>
      </c>
      <c r="K2" s="176" t="s">
        <v>1578</v>
      </c>
      <c r="M2" s="180" t="s">
        <v>1670</v>
      </c>
      <c r="N2" s="178">
        <v>2.4847222222222221</v>
      </c>
    </row>
    <row r="3" spans="1:14" x14ac:dyDescent="0.2">
      <c r="B3" s="3">
        <v>31</v>
      </c>
      <c r="C3" s="2" t="s">
        <v>1579</v>
      </c>
      <c r="D3" s="3" t="s">
        <v>16</v>
      </c>
      <c r="E3" s="3">
        <v>1</v>
      </c>
      <c r="F3" s="3">
        <v>1</v>
      </c>
      <c r="G3" s="3">
        <v>1</v>
      </c>
      <c r="H3" s="174">
        <v>7.3958333333333341E-3</v>
      </c>
      <c r="I3" s="174">
        <v>1.892361111111111E-2</v>
      </c>
      <c r="J3" s="174">
        <v>1.091435185185185E-2</v>
      </c>
      <c r="K3" s="3" t="s">
        <v>1580</v>
      </c>
      <c r="M3" s="177">
        <v>800</v>
      </c>
    </row>
    <row r="4" spans="1:14" x14ac:dyDescent="0.2">
      <c r="B4" s="3">
        <v>33</v>
      </c>
      <c r="C4" s="2" t="s">
        <v>1581</v>
      </c>
      <c r="D4" s="3" t="s">
        <v>16</v>
      </c>
      <c r="E4" s="3">
        <v>2</v>
      </c>
      <c r="F4" s="3">
        <v>2</v>
      </c>
      <c r="G4" s="3">
        <v>2</v>
      </c>
      <c r="H4" s="174">
        <v>7.4652777777777781E-3</v>
      </c>
      <c r="I4" s="174">
        <v>1.8900462962962963E-2</v>
      </c>
      <c r="J4" s="174">
        <v>1.1064814814814814E-2</v>
      </c>
      <c r="K4" s="3" t="s">
        <v>1582</v>
      </c>
      <c r="M4" s="177">
        <v>740</v>
      </c>
    </row>
    <row r="5" spans="1:14" x14ac:dyDescent="0.2">
      <c r="B5" s="3">
        <v>35</v>
      </c>
      <c r="C5" s="2" t="s">
        <v>1583</v>
      </c>
      <c r="D5" s="3" t="s">
        <v>16</v>
      </c>
      <c r="E5" s="3">
        <v>3</v>
      </c>
      <c r="F5" s="3">
        <v>3</v>
      </c>
      <c r="G5" s="3">
        <v>3</v>
      </c>
      <c r="H5" s="174">
        <v>7.3726851851851861E-3</v>
      </c>
      <c r="I5" s="174">
        <v>1.894675925925926E-2</v>
      </c>
      <c r="J5" s="174">
        <v>1.1203703703703704E-2</v>
      </c>
      <c r="K5" s="3" t="s">
        <v>1584</v>
      </c>
      <c r="M5" s="177">
        <v>684.5</v>
      </c>
    </row>
    <row r="6" spans="1:14" x14ac:dyDescent="0.2">
      <c r="B6" s="3">
        <v>34</v>
      </c>
      <c r="C6" s="2" t="s">
        <v>1585</v>
      </c>
      <c r="D6" s="3" t="s">
        <v>16</v>
      </c>
      <c r="E6" s="3">
        <v>4</v>
      </c>
      <c r="F6" s="3">
        <v>4</v>
      </c>
      <c r="G6" s="3">
        <v>4</v>
      </c>
      <c r="H6" s="174">
        <v>7.3842592592592597E-3</v>
      </c>
      <c r="I6" s="174">
        <v>1.9016203703703705E-2</v>
      </c>
      <c r="J6" s="174">
        <v>1.1342592592592592E-2</v>
      </c>
      <c r="K6" s="3" t="s">
        <v>1586</v>
      </c>
      <c r="M6" s="177">
        <v>633.16</v>
      </c>
    </row>
    <row r="7" spans="1:14" x14ac:dyDescent="0.2">
      <c r="B7" s="3">
        <v>36</v>
      </c>
      <c r="C7" s="2" t="s">
        <v>1587</v>
      </c>
      <c r="D7" s="3" t="s">
        <v>136</v>
      </c>
      <c r="E7" s="3">
        <v>5</v>
      </c>
      <c r="F7" s="3">
        <v>5</v>
      </c>
      <c r="G7" s="3">
        <v>1</v>
      </c>
      <c r="H7" s="174">
        <v>7.3842592592592597E-3</v>
      </c>
      <c r="I7" s="174">
        <v>1.8958333333333334E-2</v>
      </c>
      <c r="J7" s="174">
        <v>1.1435185185185185E-2</v>
      </c>
      <c r="K7" s="3" t="s">
        <v>1588</v>
      </c>
      <c r="M7" s="177">
        <v>585.67999999999995</v>
      </c>
    </row>
    <row r="8" spans="1:14" x14ac:dyDescent="0.2">
      <c r="B8" s="3">
        <v>37</v>
      </c>
      <c r="C8" s="2" t="s">
        <v>1589</v>
      </c>
      <c r="D8" s="3" t="s">
        <v>136</v>
      </c>
      <c r="E8" s="3">
        <v>6</v>
      </c>
      <c r="F8" s="3">
        <v>6</v>
      </c>
      <c r="G8" s="3">
        <v>2</v>
      </c>
      <c r="H8" s="174">
        <v>7.3726851851851861E-3</v>
      </c>
      <c r="I8" s="174">
        <v>1.8900462962962963E-2</v>
      </c>
      <c r="J8" s="174">
        <v>1.1643518518518518E-2</v>
      </c>
      <c r="K8" s="3" t="s">
        <v>1590</v>
      </c>
      <c r="M8" s="177">
        <v>541.75</v>
      </c>
    </row>
    <row r="9" spans="1:14" x14ac:dyDescent="0.2">
      <c r="B9" s="3">
        <v>38</v>
      </c>
      <c r="C9" s="2" t="s">
        <v>1591</v>
      </c>
      <c r="D9" s="3" t="s">
        <v>16</v>
      </c>
      <c r="E9" s="3">
        <v>7</v>
      </c>
      <c r="F9" s="3">
        <v>7</v>
      </c>
      <c r="G9" s="3">
        <v>5</v>
      </c>
      <c r="H9" s="174">
        <v>6.9097222222222225E-3</v>
      </c>
      <c r="I9" s="174">
        <v>1.9490740740740743E-2</v>
      </c>
      <c r="J9" s="174">
        <v>1.1539351851851851E-2</v>
      </c>
      <c r="K9" s="3" t="s">
        <v>1592</v>
      </c>
      <c r="M9" s="177">
        <v>501.12</v>
      </c>
    </row>
    <row r="10" spans="1:14" x14ac:dyDescent="0.2">
      <c r="B10" s="3">
        <v>56</v>
      </c>
      <c r="C10" s="2" t="s">
        <v>1593</v>
      </c>
      <c r="D10" s="3" t="s">
        <v>136</v>
      </c>
      <c r="E10" s="3">
        <v>8</v>
      </c>
      <c r="F10" s="3">
        <v>8</v>
      </c>
      <c r="G10" s="3">
        <v>3</v>
      </c>
      <c r="H10" s="174">
        <v>7.4074074074074068E-3</v>
      </c>
      <c r="I10" s="174">
        <v>1.8993055555555558E-2</v>
      </c>
      <c r="J10" s="174">
        <v>1.1666666666666667E-2</v>
      </c>
      <c r="K10" s="3" t="s">
        <v>1594</v>
      </c>
      <c r="M10" s="177">
        <v>463.53</v>
      </c>
    </row>
    <row r="11" spans="1:14" x14ac:dyDescent="0.2">
      <c r="B11" s="3">
        <v>53</v>
      </c>
      <c r="C11" s="2" t="s">
        <v>1595</v>
      </c>
      <c r="D11" s="3" t="s">
        <v>136</v>
      </c>
      <c r="E11" s="3">
        <v>9</v>
      </c>
      <c r="F11" s="3">
        <v>9</v>
      </c>
      <c r="G11" s="3">
        <v>4</v>
      </c>
      <c r="H11" s="174">
        <v>7.3958333333333341E-3</v>
      </c>
      <c r="I11" s="174">
        <v>1.8981481481481481E-2</v>
      </c>
      <c r="J11" s="174">
        <v>1.2337962962962962E-2</v>
      </c>
      <c r="K11" s="3" t="s">
        <v>1596</v>
      </c>
      <c r="M11" s="177">
        <v>428.77</v>
      </c>
    </row>
    <row r="12" spans="1:14" x14ac:dyDescent="0.2">
      <c r="B12" s="3">
        <v>43</v>
      </c>
      <c r="C12" s="2" t="s">
        <v>1597</v>
      </c>
      <c r="D12" s="3" t="s">
        <v>136</v>
      </c>
      <c r="E12" s="3">
        <v>10</v>
      </c>
      <c r="F12" s="3">
        <v>10</v>
      </c>
      <c r="G12" s="3">
        <v>5</v>
      </c>
      <c r="H12" s="174">
        <v>7.1412037037037043E-3</v>
      </c>
      <c r="I12" s="174">
        <v>1.9166666666666669E-2</v>
      </c>
      <c r="J12" s="174">
        <v>1.3611111111111114E-2</v>
      </c>
      <c r="K12" s="3" t="s">
        <v>1598</v>
      </c>
      <c r="M12" s="177">
        <v>396.61</v>
      </c>
    </row>
    <row r="13" spans="1:14" x14ac:dyDescent="0.2">
      <c r="B13" s="3">
        <v>41</v>
      </c>
      <c r="C13" s="2" t="s">
        <v>1599</v>
      </c>
      <c r="D13" s="3" t="s">
        <v>136</v>
      </c>
      <c r="E13" s="3">
        <v>11</v>
      </c>
      <c r="F13" s="3">
        <v>11</v>
      </c>
      <c r="G13" s="3">
        <v>6</v>
      </c>
      <c r="H13" s="174">
        <v>7.7314814814814815E-3</v>
      </c>
      <c r="I13" s="174">
        <v>2.1087962962962961E-2</v>
      </c>
      <c r="J13" s="174">
        <v>1.2337962962962962E-2</v>
      </c>
      <c r="K13" s="181" t="s">
        <v>1600</v>
      </c>
      <c r="M13" s="182">
        <v>366.87</v>
      </c>
    </row>
    <row r="14" spans="1:14" x14ac:dyDescent="0.2">
      <c r="B14" s="3">
        <v>46</v>
      </c>
      <c r="C14" s="2" t="s">
        <v>1601</v>
      </c>
      <c r="D14" s="3" t="s">
        <v>16</v>
      </c>
      <c r="E14" s="3">
        <v>13</v>
      </c>
      <c r="F14" s="3">
        <v>12</v>
      </c>
      <c r="G14" s="3">
        <v>6</v>
      </c>
      <c r="H14" s="174">
        <v>7.3726851851851861E-3</v>
      </c>
      <c r="I14" s="174">
        <v>2.146990740740741E-2</v>
      </c>
      <c r="J14" s="174">
        <v>1.2638888888888889E-2</v>
      </c>
      <c r="K14" s="181" t="s">
        <v>1602</v>
      </c>
      <c r="M14" s="182">
        <v>339.35</v>
      </c>
    </row>
    <row r="15" spans="1:14" x14ac:dyDescent="0.2">
      <c r="B15" s="3">
        <v>44</v>
      </c>
      <c r="C15" s="2" t="s">
        <v>1603</v>
      </c>
      <c r="D15" s="3" t="s">
        <v>16</v>
      </c>
      <c r="E15" s="3">
        <v>15</v>
      </c>
      <c r="F15" s="3">
        <v>13</v>
      </c>
      <c r="G15" s="3">
        <v>7</v>
      </c>
      <c r="H15" s="174">
        <v>7.5000000000000006E-3</v>
      </c>
      <c r="I15" s="174">
        <v>2.1458333333333333E-2</v>
      </c>
      <c r="J15" s="174">
        <v>1.2708333333333334E-2</v>
      </c>
      <c r="K15" s="181" t="s">
        <v>1604</v>
      </c>
      <c r="M15" s="182">
        <v>313.89999999999998</v>
      </c>
    </row>
    <row r="16" spans="1:14" x14ac:dyDescent="0.2">
      <c r="B16" s="3">
        <v>57</v>
      </c>
      <c r="C16" s="2" t="s">
        <v>1605</v>
      </c>
      <c r="D16" s="3" t="s">
        <v>136</v>
      </c>
      <c r="E16" s="3">
        <v>16</v>
      </c>
      <c r="F16" s="3">
        <v>14</v>
      </c>
      <c r="G16" s="3">
        <v>7</v>
      </c>
      <c r="H16" s="174">
        <v>7.7662037037037031E-3</v>
      </c>
      <c r="I16" s="174">
        <v>2.1967592592592594E-2</v>
      </c>
      <c r="J16" s="174">
        <v>1.2280092592592592E-2</v>
      </c>
      <c r="K16" s="181" t="s">
        <v>1606</v>
      </c>
      <c r="M16" s="182">
        <v>290.36</v>
      </c>
    </row>
    <row r="17" spans="1:14" x14ac:dyDescent="0.2">
      <c r="B17" s="3">
        <v>54</v>
      </c>
      <c r="C17" s="2" t="s">
        <v>1607</v>
      </c>
      <c r="D17" s="3" t="s">
        <v>136</v>
      </c>
      <c r="E17" s="3">
        <v>18</v>
      </c>
      <c r="F17" s="3">
        <v>15</v>
      </c>
      <c r="G17" s="3">
        <v>8</v>
      </c>
      <c r="H17" s="174">
        <v>7.4884259259259262E-3</v>
      </c>
      <c r="I17" s="174">
        <v>2.224537037037037E-2</v>
      </c>
      <c r="J17" s="174">
        <v>1.2569444444444446E-2</v>
      </c>
      <c r="K17" s="181" t="s">
        <v>1608</v>
      </c>
      <c r="M17" s="182">
        <v>268.58</v>
      </c>
    </row>
    <row r="18" spans="1:14" x14ac:dyDescent="0.2">
      <c r="B18" s="3">
        <v>50</v>
      </c>
      <c r="C18" s="2" t="s">
        <v>1609</v>
      </c>
      <c r="D18" s="3" t="s">
        <v>136</v>
      </c>
      <c r="E18" s="3">
        <v>20</v>
      </c>
      <c r="F18" s="3">
        <v>16</v>
      </c>
      <c r="G18" s="3">
        <v>9</v>
      </c>
      <c r="H18" s="174">
        <v>8.611111111111111E-3</v>
      </c>
      <c r="I18" s="174">
        <v>2.2013888888888888E-2</v>
      </c>
      <c r="J18" s="174">
        <v>1.2719907407407407E-2</v>
      </c>
      <c r="K18" s="181" t="s">
        <v>1610</v>
      </c>
      <c r="M18" s="182">
        <v>248.44</v>
      </c>
    </row>
    <row r="19" spans="1:14" x14ac:dyDescent="0.2">
      <c r="B19" s="3">
        <v>47</v>
      </c>
      <c r="C19" s="2" t="s">
        <v>1611</v>
      </c>
      <c r="D19" s="3" t="s">
        <v>136</v>
      </c>
      <c r="E19" s="3">
        <v>21</v>
      </c>
      <c r="F19" s="3">
        <v>17</v>
      </c>
      <c r="G19" s="3">
        <v>10</v>
      </c>
      <c r="H19" s="174">
        <v>9.5486111111111101E-3</v>
      </c>
      <c r="I19" s="174">
        <v>2.0555555555555556E-2</v>
      </c>
      <c r="J19" s="174">
        <v>1.3356481481481483E-2</v>
      </c>
      <c r="K19" s="181" t="s">
        <v>1612</v>
      </c>
      <c r="M19" s="182">
        <v>229.8</v>
      </c>
    </row>
    <row r="20" spans="1:14" x14ac:dyDescent="0.2">
      <c r="B20" s="3">
        <v>55</v>
      </c>
      <c r="C20" s="2" t="s">
        <v>1613</v>
      </c>
      <c r="D20" s="3" t="s">
        <v>136</v>
      </c>
      <c r="E20" s="3">
        <v>23</v>
      </c>
      <c r="F20" s="3">
        <v>18</v>
      </c>
      <c r="G20" s="3">
        <v>11</v>
      </c>
      <c r="H20" s="174">
        <v>8.611111111111111E-3</v>
      </c>
      <c r="I20" s="174">
        <v>2.2002314814814818E-2</v>
      </c>
      <c r="J20" s="174">
        <v>1.3148148148148147E-2</v>
      </c>
      <c r="K20" s="181" t="s">
        <v>1614</v>
      </c>
      <c r="M20" s="182">
        <v>212.57</v>
      </c>
    </row>
    <row r="21" spans="1:14" x14ac:dyDescent="0.2">
      <c r="B21" s="3">
        <v>49</v>
      </c>
      <c r="C21" s="2" t="s">
        <v>1615</v>
      </c>
      <c r="D21" s="3" t="s">
        <v>136</v>
      </c>
      <c r="E21" s="3">
        <v>24</v>
      </c>
      <c r="F21" s="3">
        <v>19</v>
      </c>
      <c r="G21" s="3">
        <v>12</v>
      </c>
      <c r="H21" s="174">
        <v>7.8125E-3</v>
      </c>
      <c r="I21" s="174">
        <v>2.1944444444444447E-2</v>
      </c>
      <c r="J21" s="174">
        <v>1.4143518518518519E-2</v>
      </c>
      <c r="K21" s="181" t="s">
        <v>1616</v>
      </c>
      <c r="M21" s="182">
        <v>196.63</v>
      </c>
    </row>
    <row r="22" spans="1:14" x14ac:dyDescent="0.2">
      <c r="B22" s="3">
        <v>48</v>
      </c>
      <c r="C22" s="2" t="s">
        <v>1617</v>
      </c>
      <c r="D22" s="3" t="s">
        <v>136</v>
      </c>
      <c r="E22" s="3">
        <v>27</v>
      </c>
      <c r="F22" s="3">
        <v>20</v>
      </c>
      <c r="G22" s="3">
        <v>13</v>
      </c>
      <c r="H22" s="174">
        <v>8.1018518518518514E-3</v>
      </c>
      <c r="I22" s="174">
        <v>2.3113425925925926E-2</v>
      </c>
      <c r="J22" s="174">
        <v>1.3252314814814814E-2</v>
      </c>
      <c r="K22" s="181" t="s">
        <v>1618</v>
      </c>
      <c r="M22" s="182">
        <v>181.88</v>
      </c>
    </row>
    <row r="23" spans="1:14" x14ac:dyDescent="0.2">
      <c r="B23" s="3">
        <v>51</v>
      </c>
      <c r="C23" s="2" t="s">
        <v>1619</v>
      </c>
      <c r="D23" s="3" t="s">
        <v>136</v>
      </c>
      <c r="E23" s="3">
        <v>30</v>
      </c>
      <c r="F23" s="3">
        <v>21</v>
      </c>
      <c r="G23" s="3">
        <v>14</v>
      </c>
      <c r="H23" s="174">
        <v>8.611111111111111E-3</v>
      </c>
      <c r="I23" s="174">
        <v>2.2013888888888888E-2</v>
      </c>
      <c r="J23" s="174">
        <v>1.4016203703703704E-2</v>
      </c>
      <c r="K23" s="181" t="s">
        <v>1620</v>
      </c>
      <c r="M23" s="182">
        <v>168.24</v>
      </c>
    </row>
    <row r="24" spans="1:14" x14ac:dyDescent="0.2">
      <c r="B24" s="3">
        <v>45</v>
      </c>
      <c r="C24" s="2" t="s">
        <v>1621</v>
      </c>
      <c r="D24" s="3" t="s">
        <v>136</v>
      </c>
      <c r="E24" s="3">
        <v>31</v>
      </c>
      <c r="F24" s="3">
        <v>22</v>
      </c>
      <c r="G24" s="3">
        <v>15</v>
      </c>
      <c r="H24" s="174">
        <v>9.4675925925925917E-3</v>
      </c>
      <c r="I24" s="174">
        <v>2.2881944444444444E-2</v>
      </c>
      <c r="J24" s="174">
        <v>1.2314814814814815E-2</v>
      </c>
      <c r="K24" s="181" t="s">
        <v>1622</v>
      </c>
      <c r="M24" s="182">
        <v>155.62</v>
      </c>
    </row>
    <row r="25" spans="1:14" x14ac:dyDescent="0.2">
      <c r="B25" s="3">
        <v>52</v>
      </c>
      <c r="C25" s="2" t="s">
        <v>1623</v>
      </c>
      <c r="D25" s="3" t="s">
        <v>136</v>
      </c>
      <c r="E25" s="3">
        <v>38</v>
      </c>
      <c r="F25" s="3">
        <v>23</v>
      </c>
      <c r="G25" s="3">
        <v>16</v>
      </c>
      <c r="H25" s="174">
        <v>9.618055555555555E-3</v>
      </c>
      <c r="I25" s="174">
        <v>2.2812499999999999E-2</v>
      </c>
      <c r="J25" s="174">
        <v>1.4479166666666668E-2</v>
      </c>
      <c r="K25" s="181" t="s">
        <v>1624</v>
      </c>
      <c r="M25" s="183">
        <v>143.94999999999999</v>
      </c>
    </row>
    <row r="26" spans="1:14" x14ac:dyDescent="0.2">
      <c r="B26" s="3">
        <v>32</v>
      </c>
      <c r="C26" s="2" t="s">
        <v>1625</v>
      </c>
      <c r="D26" s="3" t="s">
        <v>16</v>
      </c>
      <c r="E26" s="3"/>
      <c r="F26" s="3"/>
      <c r="G26" s="3"/>
      <c r="H26" s="3"/>
      <c r="I26" s="3"/>
      <c r="J26" s="3"/>
      <c r="K26" s="3"/>
      <c r="M26" s="184"/>
    </row>
    <row r="27" spans="1:14" x14ac:dyDescent="0.2">
      <c r="B27" s="3">
        <v>39</v>
      </c>
      <c r="C27" s="2" t="s">
        <v>1626</v>
      </c>
      <c r="D27" s="3" t="s">
        <v>136</v>
      </c>
      <c r="E27" s="3"/>
      <c r="F27" s="3"/>
      <c r="G27" s="3"/>
      <c r="H27" s="3"/>
      <c r="I27" s="3"/>
      <c r="J27" s="3"/>
      <c r="K27" s="3"/>
      <c r="M27" s="184"/>
    </row>
    <row r="28" spans="1:14" x14ac:dyDescent="0.2">
      <c r="B28" s="3">
        <v>40</v>
      </c>
      <c r="C28" s="2" t="s">
        <v>1627</v>
      </c>
      <c r="D28" s="3" t="s">
        <v>136</v>
      </c>
      <c r="E28" s="3"/>
      <c r="F28" s="3"/>
      <c r="G28" s="3"/>
      <c r="H28" s="3"/>
      <c r="I28" s="3"/>
      <c r="J28" s="3"/>
      <c r="K28" s="3"/>
    </row>
    <row r="29" spans="1:14" x14ac:dyDescent="0.2">
      <c r="B29" s="3">
        <v>42</v>
      </c>
      <c r="C29" s="2" t="s">
        <v>1628</v>
      </c>
      <c r="D29" s="3" t="s">
        <v>136</v>
      </c>
      <c r="E29" s="3" t="s">
        <v>358</v>
      </c>
      <c r="F29" s="3"/>
      <c r="G29" s="3"/>
      <c r="H29" s="174">
        <v>7.3842592592592597E-3</v>
      </c>
      <c r="I29" s="174">
        <v>2.1284722222222222E-2</v>
      </c>
    </row>
    <row r="30" spans="1:14" x14ac:dyDescent="0.2">
      <c r="M30" s="179" t="s">
        <v>1669</v>
      </c>
      <c r="N30" s="178" t="s">
        <v>1671</v>
      </c>
    </row>
    <row r="31" spans="1:14" ht="17" x14ac:dyDescent="0.2">
      <c r="B31" s="176" t="s">
        <v>1569</v>
      </c>
      <c r="C31" s="176" t="s">
        <v>1570</v>
      </c>
      <c r="D31" s="176" t="s">
        <v>1571</v>
      </c>
      <c r="E31" s="176" t="s">
        <v>1572</v>
      </c>
      <c r="F31" s="176" t="s">
        <v>1573</v>
      </c>
      <c r="G31" s="176" t="s">
        <v>1574</v>
      </c>
      <c r="H31" s="176" t="s">
        <v>1575</v>
      </c>
      <c r="I31" s="176" t="s">
        <v>1576</v>
      </c>
      <c r="J31" s="176" t="s">
        <v>1577</v>
      </c>
      <c r="K31" s="176" t="s">
        <v>1578</v>
      </c>
      <c r="M31" s="180" t="s">
        <v>1670</v>
      </c>
      <c r="N31" s="178" t="s">
        <v>1672</v>
      </c>
    </row>
    <row r="32" spans="1:14" ht="17" x14ac:dyDescent="0.2">
      <c r="A32" s="173" t="s">
        <v>1629</v>
      </c>
      <c r="B32" s="3">
        <v>2</v>
      </c>
      <c r="C32" s="2" t="s">
        <v>377</v>
      </c>
      <c r="D32" s="3" t="s">
        <v>35</v>
      </c>
      <c r="E32" s="3">
        <v>12</v>
      </c>
      <c r="F32" s="3">
        <v>1</v>
      </c>
      <c r="G32" s="3">
        <v>1</v>
      </c>
      <c r="H32" s="174">
        <v>7.6851851851851847E-3</v>
      </c>
      <c r="I32" s="174">
        <v>2.1273148148148149E-2</v>
      </c>
      <c r="J32" s="174">
        <v>1.2442129629629629E-2</v>
      </c>
      <c r="K32" s="3" t="s">
        <v>1630</v>
      </c>
      <c r="M32" s="177">
        <v>800</v>
      </c>
    </row>
    <row r="33" spans="1:13" x14ac:dyDescent="0.2">
      <c r="A33" s="2"/>
      <c r="B33" s="3">
        <v>1</v>
      </c>
      <c r="C33" s="2" t="s">
        <v>372</v>
      </c>
      <c r="D33" s="3" t="s">
        <v>35</v>
      </c>
      <c r="E33" s="3">
        <v>14</v>
      </c>
      <c r="F33" s="3">
        <v>2</v>
      </c>
      <c r="G33" s="3">
        <v>2</v>
      </c>
      <c r="H33" s="174">
        <v>7.69675925925926E-3</v>
      </c>
      <c r="I33" s="174">
        <v>2.1250000000000002E-2</v>
      </c>
      <c r="J33" s="174">
        <v>1.2673611111111109E-2</v>
      </c>
      <c r="K33" s="3" t="s">
        <v>1631</v>
      </c>
      <c r="M33" s="177">
        <v>740</v>
      </c>
    </row>
    <row r="34" spans="1:13" x14ac:dyDescent="0.2">
      <c r="A34" s="2"/>
      <c r="B34" s="3">
        <v>5</v>
      </c>
      <c r="C34" s="2" t="s">
        <v>1632</v>
      </c>
      <c r="D34" s="3" t="s">
        <v>139</v>
      </c>
      <c r="E34" s="3">
        <v>17</v>
      </c>
      <c r="F34" s="3">
        <v>3</v>
      </c>
      <c r="G34" s="3">
        <v>1</v>
      </c>
      <c r="H34" s="174">
        <v>7.7083333333333335E-3</v>
      </c>
      <c r="I34" s="174">
        <v>2.1250000000000002E-2</v>
      </c>
      <c r="J34" s="174">
        <v>1.3206018518518518E-2</v>
      </c>
      <c r="K34" s="3" t="s">
        <v>1633</v>
      </c>
      <c r="M34" s="177">
        <v>684.5</v>
      </c>
    </row>
    <row r="35" spans="1:13" x14ac:dyDescent="0.2">
      <c r="A35" s="2"/>
      <c r="B35" s="3">
        <v>4</v>
      </c>
      <c r="C35" s="2" t="s">
        <v>1634</v>
      </c>
      <c r="D35" s="3" t="s">
        <v>35</v>
      </c>
      <c r="E35" s="3">
        <v>19</v>
      </c>
      <c r="F35" s="3">
        <v>4</v>
      </c>
      <c r="G35" s="3">
        <v>3</v>
      </c>
      <c r="H35" s="174">
        <v>7.7546296296296287E-3</v>
      </c>
      <c r="I35" s="174">
        <v>2.1261574074074075E-2</v>
      </c>
      <c r="J35" s="174">
        <v>1.3587962962962963E-2</v>
      </c>
      <c r="K35" s="3" t="s">
        <v>1635</v>
      </c>
      <c r="M35" s="177">
        <v>633.16</v>
      </c>
    </row>
    <row r="36" spans="1:13" x14ac:dyDescent="0.2">
      <c r="A36" s="2"/>
      <c r="B36" s="3">
        <v>7</v>
      </c>
      <c r="C36" s="2" t="s">
        <v>1636</v>
      </c>
      <c r="D36" s="3" t="s">
        <v>139</v>
      </c>
      <c r="E36" s="3">
        <v>22</v>
      </c>
      <c r="F36" s="3">
        <v>5</v>
      </c>
      <c r="G36" s="3">
        <v>2</v>
      </c>
      <c r="H36" s="174">
        <v>8.1018518518518514E-3</v>
      </c>
      <c r="I36" s="174">
        <v>2.2430555555555554E-2</v>
      </c>
      <c r="J36" s="174">
        <v>1.3287037037037036E-2</v>
      </c>
      <c r="K36" s="3" t="s">
        <v>1637</v>
      </c>
      <c r="M36" s="177">
        <v>585.67999999999995</v>
      </c>
    </row>
    <row r="37" spans="1:13" x14ac:dyDescent="0.2">
      <c r="A37" s="2"/>
      <c r="B37" s="3">
        <v>8</v>
      </c>
      <c r="C37" s="2" t="s">
        <v>1638</v>
      </c>
      <c r="D37" s="3" t="s">
        <v>35</v>
      </c>
      <c r="E37" s="3">
        <v>25</v>
      </c>
      <c r="F37" s="3">
        <v>6</v>
      </c>
      <c r="G37" s="3">
        <v>4</v>
      </c>
      <c r="H37" s="174">
        <v>7.8009259259259256E-3</v>
      </c>
      <c r="I37" s="174">
        <v>2.2685185185185183E-2</v>
      </c>
      <c r="J37" s="174">
        <v>1.3356481481481483E-2</v>
      </c>
      <c r="K37" s="3" t="s">
        <v>1639</v>
      </c>
      <c r="M37" s="177">
        <v>541.75</v>
      </c>
    </row>
    <row r="38" spans="1:13" x14ac:dyDescent="0.2">
      <c r="A38" s="2"/>
      <c r="B38" s="3">
        <v>9</v>
      </c>
      <c r="C38" s="2" t="s">
        <v>1640</v>
      </c>
      <c r="D38" s="3" t="s">
        <v>139</v>
      </c>
      <c r="E38" s="3">
        <v>26</v>
      </c>
      <c r="F38" s="3">
        <v>7</v>
      </c>
      <c r="G38" s="3">
        <v>3</v>
      </c>
      <c r="H38" s="174">
        <v>8.113425925925925E-3</v>
      </c>
      <c r="I38" s="174">
        <v>2.2407407407407407E-2</v>
      </c>
      <c r="J38" s="174">
        <v>1.3668981481481482E-2</v>
      </c>
      <c r="K38" s="3" t="s">
        <v>1641</v>
      </c>
      <c r="M38" s="177">
        <v>501.12</v>
      </c>
    </row>
    <row r="39" spans="1:13" x14ac:dyDescent="0.2">
      <c r="A39" s="2"/>
      <c r="B39" s="3">
        <v>14</v>
      </c>
      <c r="C39" s="2" t="s">
        <v>1642</v>
      </c>
      <c r="D39" s="3" t="s">
        <v>139</v>
      </c>
      <c r="E39" s="3">
        <v>28</v>
      </c>
      <c r="F39" s="3">
        <v>8</v>
      </c>
      <c r="G39" s="3">
        <v>4</v>
      </c>
      <c r="H39" s="174">
        <v>8.113425925925925E-3</v>
      </c>
      <c r="I39" s="174">
        <v>2.2430555555555554E-2</v>
      </c>
      <c r="J39" s="174">
        <v>1.3969907407407408E-2</v>
      </c>
      <c r="K39" s="3" t="s">
        <v>1643</v>
      </c>
      <c r="M39" s="177">
        <v>463.53</v>
      </c>
    </row>
    <row r="40" spans="1:13" x14ac:dyDescent="0.2">
      <c r="A40" s="2"/>
      <c r="B40" s="3">
        <v>10</v>
      </c>
      <c r="C40" s="2" t="s">
        <v>1644</v>
      </c>
      <c r="D40" s="3" t="s">
        <v>139</v>
      </c>
      <c r="E40" s="3">
        <v>29</v>
      </c>
      <c r="F40" s="3">
        <v>9</v>
      </c>
      <c r="G40" s="3">
        <v>5</v>
      </c>
      <c r="H40" s="174">
        <v>8.0439814814814818E-3</v>
      </c>
      <c r="I40" s="174">
        <v>2.2499999999999996E-2</v>
      </c>
      <c r="J40" s="174">
        <v>1.3888888888888888E-2</v>
      </c>
      <c r="K40" s="3" t="s">
        <v>1645</v>
      </c>
      <c r="M40" s="177">
        <v>428.77</v>
      </c>
    </row>
    <row r="41" spans="1:13" x14ac:dyDescent="0.2">
      <c r="A41" s="2"/>
      <c r="B41" s="3">
        <v>12</v>
      </c>
      <c r="C41" s="2" t="s">
        <v>1646</v>
      </c>
      <c r="D41" s="3" t="s">
        <v>139</v>
      </c>
      <c r="E41" s="3">
        <v>32</v>
      </c>
      <c r="F41" s="3">
        <v>10</v>
      </c>
      <c r="G41" s="3">
        <v>6</v>
      </c>
      <c r="H41" s="174">
        <v>8.5995370370370357E-3</v>
      </c>
      <c r="I41" s="174">
        <v>2.2476851851851855E-2</v>
      </c>
      <c r="J41" s="174">
        <v>1.3888888888888888E-2</v>
      </c>
      <c r="K41" s="3" t="s">
        <v>1647</v>
      </c>
      <c r="M41" s="177">
        <v>396.61</v>
      </c>
    </row>
    <row r="42" spans="1:13" x14ac:dyDescent="0.2">
      <c r="A42" s="2"/>
      <c r="B42" s="3">
        <v>20</v>
      </c>
      <c r="C42" s="2" t="s">
        <v>1648</v>
      </c>
      <c r="D42" s="3" t="s">
        <v>139</v>
      </c>
      <c r="E42" s="3">
        <v>33</v>
      </c>
      <c r="F42" s="3">
        <v>11</v>
      </c>
      <c r="G42" s="3">
        <v>7</v>
      </c>
      <c r="H42" s="174">
        <v>8.5763888888888886E-3</v>
      </c>
      <c r="I42" s="174">
        <v>2.2534722222222223E-2</v>
      </c>
      <c r="J42" s="174">
        <v>1.4374999999999999E-2</v>
      </c>
      <c r="K42" s="3" t="s">
        <v>1649</v>
      </c>
      <c r="M42" s="186">
        <v>366.87</v>
      </c>
    </row>
    <row r="43" spans="1:13" x14ac:dyDescent="0.2">
      <c r="A43" s="2"/>
      <c r="B43" s="3">
        <v>15</v>
      </c>
      <c r="C43" s="2" t="s">
        <v>1650</v>
      </c>
      <c r="D43" s="3" t="s">
        <v>139</v>
      </c>
      <c r="E43" s="3">
        <v>34</v>
      </c>
      <c r="F43" s="3">
        <v>12</v>
      </c>
      <c r="G43" s="3">
        <v>8</v>
      </c>
      <c r="H43" s="174">
        <v>8.6921296296296312E-3</v>
      </c>
      <c r="I43" s="174">
        <v>2.3252314814814812E-2</v>
      </c>
      <c r="J43" s="174">
        <v>1.4155092592592592E-2</v>
      </c>
      <c r="K43" s="3" t="s">
        <v>1651</v>
      </c>
      <c r="M43" s="182">
        <v>339.35</v>
      </c>
    </row>
    <row r="44" spans="1:13" x14ac:dyDescent="0.2">
      <c r="A44" s="2"/>
      <c r="B44" s="3">
        <v>17</v>
      </c>
      <c r="C44" s="2" t="s">
        <v>1652</v>
      </c>
      <c r="D44" s="3" t="s">
        <v>139</v>
      </c>
      <c r="E44" s="3">
        <v>35</v>
      </c>
      <c r="F44" s="3">
        <v>13</v>
      </c>
      <c r="G44" s="3">
        <v>9</v>
      </c>
      <c r="H44" s="174">
        <v>8.3680555555555557E-3</v>
      </c>
      <c r="I44" s="174">
        <v>2.3553240740740739E-2</v>
      </c>
      <c r="J44" s="174">
        <v>1.4398148148148148E-2</v>
      </c>
      <c r="K44" s="3" t="s">
        <v>1653</v>
      </c>
      <c r="M44" s="182">
        <v>313.89999999999998</v>
      </c>
    </row>
    <row r="45" spans="1:13" x14ac:dyDescent="0.2">
      <c r="A45" s="2"/>
      <c r="B45" s="3">
        <v>11</v>
      </c>
      <c r="C45" s="2" t="s">
        <v>1654</v>
      </c>
      <c r="D45" s="3" t="s">
        <v>139</v>
      </c>
      <c r="E45" s="3">
        <v>36</v>
      </c>
      <c r="F45" s="3">
        <v>14</v>
      </c>
      <c r="G45" s="3">
        <v>10</v>
      </c>
      <c r="H45" s="174">
        <v>8.0902777777777778E-3</v>
      </c>
      <c r="I45" s="174">
        <v>2.3796296296296298E-2</v>
      </c>
      <c r="J45" s="174">
        <v>1.4583333333333332E-2</v>
      </c>
      <c r="K45" s="3" t="s">
        <v>1655</v>
      </c>
      <c r="M45" s="182">
        <v>290.36</v>
      </c>
    </row>
    <row r="46" spans="1:13" x14ac:dyDescent="0.2">
      <c r="A46" s="2"/>
      <c r="B46" s="3">
        <v>19</v>
      </c>
      <c r="C46" s="2" t="s">
        <v>1656</v>
      </c>
      <c r="D46" s="3" t="s">
        <v>139</v>
      </c>
      <c r="E46" s="3">
        <v>37</v>
      </c>
      <c r="F46" s="3">
        <v>15</v>
      </c>
      <c r="G46" s="3">
        <v>11</v>
      </c>
      <c r="H46" s="174">
        <v>8.564814814814815E-3</v>
      </c>
      <c r="I46" s="174">
        <v>2.3391203703703702E-2</v>
      </c>
      <c r="J46" s="174">
        <v>1.4849537037037036E-2</v>
      </c>
      <c r="K46" s="3" t="s">
        <v>1657</v>
      </c>
      <c r="M46" s="182">
        <v>268.58</v>
      </c>
    </row>
    <row r="47" spans="1:13" x14ac:dyDescent="0.2">
      <c r="A47" s="2"/>
      <c r="B47" s="3">
        <v>22</v>
      </c>
      <c r="C47" s="2" t="s">
        <v>1658</v>
      </c>
      <c r="D47" s="3" t="s">
        <v>139</v>
      </c>
      <c r="E47" s="3">
        <v>39</v>
      </c>
      <c r="F47" s="3">
        <v>16</v>
      </c>
      <c r="G47" s="3">
        <v>12</v>
      </c>
      <c r="H47" s="174">
        <v>8.6458333333333335E-3</v>
      </c>
      <c r="I47" s="174">
        <v>2.3298611111111107E-2</v>
      </c>
      <c r="J47" s="174">
        <v>1.5057870370370369E-2</v>
      </c>
      <c r="K47" s="3" t="s">
        <v>1659</v>
      </c>
      <c r="M47" s="182">
        <v>248.44</v>
      </c>
    </row>
    <row r="48" spans="1:13" x14ac:dyDescent="0.2">
      <c r="A48" s="2"/>
      <c r="B48" s="3">
        <v>21</v>
      </c>
      <c r="C48" s="2" t="s">
        <v>1660</v>
      </c>
      <c r="D48" s="3" t="s">
        <v>139</v>
      </c>
      <c r="E48" s="3">
        <v>40</v>
      </c>
      <c r="F48" s="3">
        <v>17</v>
      </c>
      <c r="G48" s="3">
        <v>13</v>
      </c>
      <c r="H48" s="174">
        <v>8.4490740740740741E-3</v>
      </c>
      <c r="I48" s="174">
        <v>2.3472222222222217E-2</v>
      </c>
      <c r="J48" s="174">
        <v>1.5474537037037038E-2</v>
      </c>
      <c r="K48" s="3" t="s">
        <v>1661</v>
      </c>
      <c r="M48" s="182">
        <v>229.8</v>
      </c>
    </row>
    <row r="49" spans="1:13" x14ac:dyDescent="0.2">
      <c r="A49" s="2"/>
      <c r="B49" s="3">
        <v>18</v>
      </c>
      <c r="C49" s="2" t="s">
        <v>1662</v>
      </c>
      <c r="D49" s="3" t="s">
        <v>139</v>
      </c>
      <c r="E49" s="3">
        <v>41</v>
      </c>
      <c r="F49" s="3">
        <v>18</v>
      </c>
      <c r="G49" s="3">
        <v>14</v>
      </c>
      <c r="H49" s="174">
        <v>8.7847222222222233E-3</v>
      </c>
      <c r="I49" s="174">
        <v>2.3124999999999996E-2</v>
      </c>
      <c r="J49" s="174">
        <v>1.5949074074074074E-2</v>
      </c>
      <c r="K49" s="3" t="s">
        <v>1663</v>
      </c>
      <c r="M49" s="182">
        <v>212.57</v>
      </c>
    </row>
    <row r="50" spans="1:13" x14ac:dyDescent="0.2">
      <c r="A50" s="2"/>
      <c r="B50" s="3">
        <v>13</v>
      </c>
      <c r="C50" s="2" t="s">
        <v>1664</v>
      </c>
      <c r="D50" s="3" t="s">
        <v>139</v>
      </c>
      <c r="E50" s="3">
        <v>42</v>
      </c>
      <c r="F50" s="3">
        <v>19</v>
      </c>
      <c r="G50" s="3">
        <v>15</v>
      </c>
      <c r="H50" s="174">
        <v>8.217592592592594E-3</v>
      </c>
      <c r="I50" s="174">
        <v>2.3692129629629629E-2</v>
      </c>
      <c r="J50" s="174">
        <v>1.6249999999999997E-2</v>
      </c>
      <c r="K50" s="3" t="s">
        <v>1665</v>
      </c>
      <c r="M50" s="182">
        <v>196.63</v>
      </c>
    </row>
    <row r="51" spans="1:13" x14ac:dyDescent="0.2">
      <c r="A51" s="2"/>
      <c r="B51" s="3">
        <v>16</v>
      </c>
      <c r="C51" s="2" t="s">
        <v>1666</v>
      </c>
      <c r="D51" s="3" t="s">
        <v>35</v>
      </c>
      <c r="E51" s="3"/>
      <c r="F51" s="3"/>
      <c r="G51" s="3"/>
      <c r="H51" s="3"/>
      <c r="I51" s="3"/>
      <c r="J51" s="3"/>
      <c r="K51" s="3"/>
      <c r="M51" s="182">
        <v>181.88</v>
      </c>
    </row>
    <row r="52" spans="1:13" x14ac:dyDescent="0.2">
      <c r="A52" s="2"/>
      <c r="B52" s="3">
        <v>3</v>
      </c>
      <c r="C52" s="2" t="s">
        <v>1667</v>
      </c>
      <c r="D52" s="3" t="s">
        <v>139</v>
      </c>
      <c r="E52" s="3" t="s">
        <v>358</v>
      </c>
      <c r="F52" s="3"/>
      <c r="G52" s="3"/>
      <c r="H52" s="174">
        <v>3.3750000000000002E-2</v>
      </c>
      <c r="I52" s="174">
        <v>2.8935185185185188E-3</v>
      </c>
      <c r="J52" s="3"/>
      <c r="K52" s="3"/>
      <c r="M52" s="182">
        <v>168.24</v>
      </c>
    </row>
    <row r="53" spans="1:13" x14ac:dyDescent="0.2">
      <c r="A53" s="2"/>
      <c r="B53" s="3">
        <v>6</v>
      </c>
      <c r="C53" s="2" t="s">
        <v>1668</v>
      </c>
      <c r="D53" s="3" t="s">
        <v>35</v>
      </c>
      <c r="E53" s="3" t="s">
        <v>358</v>
      </c>
      <c r="F53" s="3"/>
      <c r="G53" s="3"/>
      <c r="H53" s="174">
        <v>8.1944444444444452E-3</v>
      </c>
      <c r="I53" s="174">
        <v>0.22888888888888889</v>
      </c>
      <c r="M53" s="182">
        <v>155.62</v>
      </c>
    </row>
    <row r="54" spans="1:13" x14ac:dyDescent="0.2">
      <c r="A54" s="2"/>
    </row>
  </sheetData>
  <hyperlinks>
    <hyperlink ref="C3" r:id="rId1" display="https://www.sportstats.ca/display-results.xhtml?raceid=105409&amp;status=results&amp;category=Hommes" xr:uid="{345FCBD5-9C4F-DF44-BD95-BC7DB30042DD}"/>
    <hyperlink ref="C4" r:id="rId2" display="https://www.sportstats.ca/display-results.xhtml?raceid=105409&amp;status=results&amp;category=Hommes" xr:uid="{F3502419-76F4-724E-A721-41618D28C346}"/>
    <hyperlink ref="C5" r:id="rId3" display="https://www.sportstats.ca/display-results.xhtml?raceid=105409&amp;status=results&amp;category=Hommes" xr:uid="{4047B30B-7120-8541-8659-DC2BD04CB11B}"/>
    <hyperlink ref="C6" r:id="rId4" display="https://www.sportstats.ca/display-results.xhtml?raceid=105409&amp;status=results&amp;category=Hommes" xr:uid="{B1C8B96F-A798-1044-BAB8-CDD9A00248F7}"/>
    <hyperlink ref="C7" r:id="rId5" display="https://www.sportstats.ca/display-results.xhtml?raceid=105409&amp;status=results&amp;category=Hommes" xr:uid="{97B72C66-3054-1948-9747-47B917F93124}"/>
    <hyperlink ref="C8" r:id="rId6" display="https://www.sportstats.ca/display-results.xhtml?raceid=105409&amp;status=results&amp;category=Hommes" xr:uid="{B9CCD923-EDC0-CB47-A56A-89668A71ED67}"/>
    <hyperlink ref="C9" r:id="rId7" display="https://www.sportstats.ca/display-results.xhtml?raceid=105409&amp;status=results&amp;category=Hommes" xr:uid="{890E7334-F709-7546-B4BC-EF343FB34B52}"/>
    <hyperlink ref="C10" r:id="rId8" display="https://www.sportstats.ca/display-results.xhtml?raceid=105409&amp;status=results&amp;category=Hommes" xr:uid="{6F384F7F-19FD-544A-A8CB-983342285C37}"/>
    <hyperlink ref="C11" r:id="rId9" display="https://www.sportstats.ca/display-results.xhtml?raceid=105409&amp;status=results&amp;category=Hommes" xr:uid="{9E799D66-1184-8C4C-868B-BA95780BCB8C}"/>
    <hyperlink ref="C12" r:id="rId10" display="https://www.sportstats.ca/display-results.xhtml?raceid=105409&amp;status=results&amp;category=Hommes" xr:uid="{D22BF428-01C7-504C-AC98-2DF85F340205}"/>
    <hyperlink ref="C13" r:id="rId11" display="https://www.sportstats.ca/display-results.xhtml?raceid=105409&amp;status=results&amp;category=Hommes" xr:uid="{ABF90776-C471-6144-8D7B-94BDC224FB7D}"/>
    <hyperlink ref="C14" r:id="rId12" display="https://www.sportstats.ca/display-results.xhtml?raceid=105409&amp;status=results&amp;category=Hommes" xr:uid="{2B2C3A6A-9633-5A48-8C62-46BF7F0AEC57}"/>
    <hyperlink ref="C15" r:id="rId13" display="https://www.sportstats.ca/display-results.xhtml?raceid=105409&amp;status=results&amp;category=Hommes" xr:uid="{D2DCAE46-10AF-2340-8776-DA3D18AA8E50}"/>
    <hyperlink ref="C16" r:id="rId14" display="https://www.sportstats.ca/display-results.xhtml?raceid=105409&amp;status=results&amp;category=Hommes" xr:uid="{B5E11AC9-951E-A343-9E8E-9D410B20D5F8}"/>
    <hyperlink ref="C17" r:id="rId15" display="https://www.sportstats.ca/display-results.xhtml?raceid=105409&amp;status=results&amp;category=Hommes" xr:uid="{0A3EA7E6-5D45-7540-92EF-9F27806A9CE9}"/>
    <hyperlink ref="C18" r:id="rId16" display="https://www.sportstats.ca/display-results.xhtml?raceid=105409&amp;status=results&amp;category=Hommes" xr:uid="{976C7F76-7254-D542-910D-153E6D081144}"/>
    <hyperlink ref="C19" r:id="rId17" display="https://www.sportstats.ca/display-results.xhtml?raceid=105409&amp;status=results&amp;category=Hommes" xr:uid="{69BB261F-C092-BB4E-83B4-8FC18DC62A5D}"/>
    <hyperlink ref="C20" r:id="rId18" display="https://www.sportstats.ca/display-results.xhtml?raceid=105409&amp;status=results&amp;category=Hommes" xr:uid="{ACAAF8FB-172A-1B46-892D-447A0637DC63}"/>
    <hyperlink ref="C21" r:id="rId19" display="https://www.sportstats.ca/display-results.xhtml?raceid=105409&amp;status=results&amp;category=Hommes" xr:uid="{9E9AB676-4D07-6848-B619-CCD2B674E771}"/>
    <hyperlink ref="C22" r:id="rId20" display="https://www.sportstats.ca/display-results.xhtml?raceid=105409&amp;status=results&amp;category=Hommes" xr:uid="{712C8170-DB93-A143-BD51-6D8CD9E80319}"/>
    <hyperlink ref="C23" r:id="rId21" display="https://www.sportstats.ca/display-results.xhtml?raceid=105409&amp;status=results&amp;category=Hommes" xr:uid="{94E714E1-4CCB-FA48-ABE4-388742F84105}"/>
    <hyperlink ref="C24" r:id="rId22" display="https://www.sportstats.ca/display-results.xhtml?raceid=105409&amp;status=results&amp;category=Hommes" xr:uid="{944C0FAE-3F3D-AE45-980A-D6E5FF9271B5}"/>
    <hyperlink ref="C25" r:id="rId23" display="https://www.sportstats.ca/display-results.xhtml?raceid=105409&amp;status=results&amp;category=Hommes" xr:uid="{538108FB-8D32-E84F-9F80-99B574D04008}"/>
    <hyperlink ref="C26" r:id="rId24" display="https://www.sportstats.ca/display-results.xhtml?raceid=105409&amp;status=results&amp;category=Hommes" xr:uid="{4F0BB45D-A681-9843-8DE3-05B53CBB860C}"/>
    <hyperlink ref="C27" r:id="rId25" display="https://www.sportstats.ca/display-results.xhtml?raceid=105409&amp;status=results&amp;category=Hommes" xr:uid="{99B3C0E1-6AED-5A4C-B216-AA8F633A9ED6}"/>
    <hyperlink ref="C28" r:id="rId26" display="https://www.sportstats.ca/display-results.xhtml?raceid=105409&amp;status=results&amp;category=Hommes" xr:uid="{A40B5F96-CFA0-A64C-96AE-FF263E26517B}"/>
    <hyperlink ref="C29" r:id="rId27" display="https://www.sportstats.ca/display-results.xhtml?raceid=105409&amp;status=results&amp;category=Hommes" xr:uid="{CD8ACD71-1EE2-9C47-AF56-1ECC908F581A}"/>
    <hyperlink ref="A33" r:id="rId28" tooltip="Sélectionnez des athlètes pour les ajouter à la liste des athlètes a comparer, puis cliquer sur l’onglet Comparer." display="https://www.sportstats.ca/display-results.xhtml?raceid=105409&amp;status=results&amp;category=Femmes" xr:uid="{D706264D-C541-5A45-B529-C2B484164D49}"/>
    <hyperlink ref="C32" r:id="rId29" display="https://www.sportstats.ca/display-results.xhtml?raceid=105409&amp;status=results&amp;category=Femmes" xr:uid="{06A0F2ED-C3FA-5F41-ACE8-00BD9CC54536}"/>
    <hyperlink ref="A34" r:id="rId30" tooltip="Sélectionnez des athlètes pour les ajouter à la liste des athlètes a comparer, puis cliquer sur l’onglet Comparer." display="https://www.sportstats.ca/display-results.xhtml?raceid=105409&amp;status=results&amp;category=Femmes" xr:uid="{8E9DE746-2609-A049-9B83-3A16D6F66535}"/>
    <hyperlink ref="C33" r:id="rId31" display="https://www.sportstats.ca/display-results.xhtml?raceid=105409&amp;status=results&amp;category=Femmes" xr:uid="{32561F2C-D614-9E40-AA1B-B7EA88264907}"/>
    <hyperlink ref="A35" r:id="rId32" tooltip="Sélectionnez des athlètes pour les ajouter à la liste des athlètes a comparer, puis cliquer sur l’onglet Comparer." display="https://www.sportstats.ca/display-results.xhtml?raceid=105409&amp;status=results&amp;category=Femmes" xr:uid="{CA64B0BB-C673-B44E-B748-3C0C777A9196}"/>
    <hyperlink ref="C34" r:id="rId33" display="https://www.sportstats.ca/display-results.xhtml?raceid=105409&amp;status=results&amp;category=Femmes" xr:uid="{81E55CE0-BB39-AE47-80EC-DB2E902942C3}"/>
    <hyperlink ref="A36" r:id="rId34" tooltip="Sélectionnez des athlètes pour les ajouter à la liste des athlètes a comparer, puis cliquer sur l’onglet Comparer." display="https://www.sportstats.ca/display-results.xhtml?raceid=105409&amp;status=results&amp;category=Femmes" xr:uid="{4E00CCF2-6437-B84F-969B-3DADE6C5ED02}"/>
    <hyperlink ref="C35" r:id="rId35" display="https://www.sportstats.ca/display-results.xhtml?raceid=105409&amp;status=results&amp;category=Femmes" xr:uid="{45B5B9A4-BC06-8144-A9E4-F05D021A210C}"/>
    <hyperlink ref="A37" r:id="rId36" tooltip="Sélectionnez des athlètes pour les ajouter à la liste des athlètes a comparer, puis cliquer sur l’onglet Comparer." display="https://www.sportstats.ca/display-results.xhtml?raceid=105409&amp;status=results&amp;category=Femmes" xr:uid="{7D2ADB5B-4864-4F4C-A656-595AFFB4733E}"/>
    <hyperlink ref="C36" r:id="rId37" display="https://www.sportstats.ca/display-results.xhtml?raceid=105409&amp;status=results&amp;category=Femmes" xr:uid="{42668FB6-EEBF-0846-98D7-54FFECE5023B}"/>
    <hyperlink ref="A38" r:id="rId38" tooltip="Sélectionnez des athlètes pour les ajouter à la liste des athlètes a comparer, puis cliquer sur l’onglet Comparer." display="https://www.sportstats.ca/display-results.xhtml?raceid=105409&amp;status=results&amp;category=Femmes" xr:uid="{7D2E5F3A-588D-2042-B0FB-D0054DDA1300}"/>
    <hyperlink ref="C37" r:id="rId39" display="https://www.sportstats.ca/display-results.xhtml?raceid=105409&amp;status=results&amp;category=Femmes" xr:uid="{7BFAE165-650C-6642-8E00-04BA7783D50F}"/>
    <hyperlink ref="A39" r:id="rId40" tooltip="Sélectionnez des athlètes pour les ajouter à la liste des athlètes a comparer, puis cliquer sur l’onglet Comparer." display="https://www.sportstats.ca/display-results.xhtml?raceid=105409&amp;status=results&amp;category=Femmes" xr:uid="{64698D5E-4B44-464E-A047-BE3FFA7FB06D}"/>
    <hyperlink ref="C38" r:id="rId41" display="https://www.sportstats.ca/display-results.xhtml?raceid=105409&amp;status=results&amp;category=Femmes" xr:uid="{3C1A10D8-3100-1B43-9D3B-4C7E9370ABF8}"/>
    <hyperlink ref="A40" r:id="rId42" tooltip="Sélectionnez des athlètes pour les ajouter à la liste des athlètes a comparer, puis cliquer sur l’onglet Comparer." display="https://www.sportstats.ca/display-results.xhtml?raceid=105409&amp;status=results&amp;category=Femmes" xr:uid="{8585A2DA-E841-9741-8FD0-D65548C5D0C8}"/>
    <hyperlink ref="C39" r:id="rId43" display="https://www.sportstats.ca/display-results.xhtml?raceid=105409&amp;status=results&amp;category=Femmes" xr:uid="{6652E206-FBCA-3448-9152-4B0B02CAF9E6}"/>
    <hyperlink ref="A41" r:id="rId44" tooltip="Sélectionnez des athlètes pour les ajouter à la liste des athlètes a comparer, puis cliquer sur l’onglet Comparer." display="https://www.sportstats.ca/display-results.xhtml?raceid=105409&amp;status=results&amp;category=Femmes" xr:uid="{6133FD8C-05EF-9C4F-97C2-0E484300BD92}"/>
    <hyperlink ref="C40" r:id="rId45" display="https://www.sportstats.ca/display-results.xhtml?raceid=105409&amp;status=results&amp;category=Femmes" xr:uid="{3BE122F8-670A-5E4A-9D6E-4EAC2CCEC66B}"/>
    <hyperlink ref="A42" r:id="rId46" tooltip="Sélectionnez des athlètes pour les ajouter à la liste des athlètes a comparer, puis cliquer sur l’onglet Comparer." display="https://www.sportstats.ca/display-results.xhtml?raceid=105409&amp;status=results&amp;category=Femmes" xr:uid="{BD23ADB7-5207-1345-9BAA-1C43A1D8B35D}"/>
    <hyperlink ref="C41" r:id="rId47" display="https://www.sportstats.ca/display-results.xhtml?raceid=105409&amp;status=results&amp;category=Femmes" xr:uid="{94EFF4FB-9704-B049-BCA0-89BE7BA1ED91}"/>
    <hyperlink ref="A43" r:id="rId48" tooltip="Sélectionnez des athlètes pour les ajouter à la liste des athlètes a comparer, puis cliquer sur l’onglet Comparer." display="https://www.sportstats.ca/display-results.xhtml?raceid=105409&amp;status=results&amp;category=Femmes" xr:uid="{13CEF032-7194-B543-A1AF-96F889954477}"/>
    <hyperlink ref="C42" r:id="rId49" display="https://www.sportstats.ca/display-results.xhtml?raceid=105409&amp;status=results&amp;category=Femmes" xr:uid="{893AB4CA-22C7-F74A-9702-F08D301EC713}"/>
    <hyperlink ref="A44" r:id="rId50" tooltip="Sélectionnez des athlètes pour les ajouter à la liste des athlètes a comparer, puis cliquer sur l’onglet Comparer." display="https://www.sportstats.ca/display-results.xhtml?raceid=105409&amp;status=results&amp;category=Femmes" xr:uid="{BE35DC5E-2111-5B45-AE2D-5C3511C89E2C}"/>
    <hyperlink ref="C43" r:id="rId51" display="https://www.sportstats.ca/display-results.xhtml?raceid=105409&amp;status=results&amp;category=Femmes" xr:uid="{93D73369-EF72-804E-BA84-F5AB1D075990}"/>
    <hyperlink ref="A45" r:id="rId52" tooltip="Sélectionnez des athlètes pour les ajouter à la liste des athlètes a comparer, puis cliquer sur l’onglet Comparer." display="https://www.sportstats.ca/display-results.xhtml?raceid=105409&amp;status=results&amp;category=Femmes" xr:uid="{B64BCFDC-7C29-6040-AB5F-DF2E69F3E1E2}"/>
    <hyperlink ref="C44" r:id="rId53" display="https://www.sportstats.ca/display-results.xhtml?raceid=105409&amp;status=results&amp;category=Femmes" xr:uid="{3996A70A-E4A0-FA43-A498-F8C190835281}"/>
    <hyperlink ref="A46" r:id="rId54" tooltip="Sélectionnez des athlètes pour les ajouter à la liste des athlètes a comparer, puis cliquer sur l’onglet Comparer." display="https://www.sportstats.ca/display-results.xhtml?raceid=105409&amp;status=results&amp;category=Femmes" xr:uid="{889D462E-B1BE-8E4C-B823-E10A9F37D69C}"/>
    <hyperlink ref="C45" r:id="rId55" display="https://www.sportstats.ca/display-results.xhtml?raceid=105409&amp;status=results&amp;category=Femmes" xr:uid="{EDFA410D-A654-B34E-875E-E9077585014A}"/>
    <hyperlink ref="A47" r:id="rId56" tooltip="Sélectionnez des athlètes pour les ajouter à la liste des athlètes a comparer, puis cliquer sur l’onglet Comparer." display="https://www.sportstats.ca/display-results.xhtml?raceid=105409&amp;status=results&amp;category=Femmes" xr:uid="{91B4A85E-48EA-5848-B488-2B56E2F8924D}"/>
    <hyperlink ref="C46" r:id="rId57" display="https://www.sportstats.ca/display-results.xhtml?raceid=105409&amp;status=results&amp;category=Femmes" xr:uid="{AAD0D2C5-470B-964E-BC2C-6DCA4BF357CF}"/>
    <hyperlink ref="A48" r:id="rId58" tooltip="Sélectionnez des athlètes pour les ajouter à la liste des athlètes a comparer, puis cliquer sur l’onglet Comparer." display="https://www.sportstats.ca/display-results.xhtml?raceid=105409&amp;status=results&amp;category=Femmes" xr:uid="{CF1D1636-5A66-8D41-99C7-E12D35705E70}"/>
    <hyperlink ref="C47" r:id="rId59" display="https://www.sportstats.ca/display-results.xhtml?raceid=105409&amp;status=results&amp;category=Femmes" xr:uid="{5F4D0E17-6566-9048-9F07-41E54F40EF34}"/>
    <hyperlink ref="A49" r:id="rId60" tooltip="Sélectionnez des athlètes pour les ajouter à la liste des athlètes a comparer, puis cliquer sur l’onglet Comparer." display="https://www.sportstats.ca/display-results.xhtml?raceid=105409&amp;status=results&amp;category=Femmes" xr:uid="{7167F92F-0061-EA4B-89A3-0F37722553AE}"/>
    <hyperlink ref="C48" r:id="rId61" display="https://www.sportstats.ca/display-results.xhtml?raceid=105409&amp;status=results&amp;category=Femmes" xr:uid="{E660AC3A-81C2-E144-BCBE-1B2F40E1300B}"/>
    <hyperlink ref="A50" r:id="rId62" tooltip="Sélectionnez des athlètes pour les ajouter à la liste des athlètes a comparer, puis cliquer sur l’onglet Comparer." display="https://www.sportstats.ca/display-results.xhtml?raceid=105409&amp;status=results&amp;category=Femmes" xr:uid="{665E29F6-F5FB-DF4C-8EB4-98FF327C3A7A}"/>
    <hyperlink ref="C49" r:id="rId63" display="https://www.sportstats.ca/display-results.xhtml?raceid=105409&amp;status=results&amp;category=Femmes" xr:uid="{92C097CD-A525-CF49-8A5A-1BAEC499A97E}"/>
    <hyperlink ref="A51" r:id="rId64" tooltip="Sélectionnez des athlètes pour les ajouter à la liste des athlètes a comparer, puis cliquer sur l’onglet Comparer." display="https://www.sportstats.ca/display-results.xhtml?raceid=105409&amp;status=results&amp;category=Femmes" xr:uid="{8672ADC5-8CC3-7542-B124-BA609E28876F}"/>
    <hyperlink ref="C50" r:id="rId65" display="https://www.sportstats.ca/display-results.xhtml?raceid=105409&amp;status=results&amp;category=Femmes" xr:uid="{7F711553-F3A6-5A4F-83F8-71A78CC0D19F}"/>
    <hyperlink ref="A52" r:id="rId66" tooltip="Sélectionnez des athlètes pour les ajouter à la liste des athlètes a comparer, puis cliquer sur l’onglet Comparer." display="https://www.sportstats.ca/display-results.xhtml?raceid=105409&amp;status=results&amp;category=Femmes" xr:uid="{17F7A0FA-E27D-1B4D-9C8B-3C2FE57C0497}"/>
    <hyperlink ref="C51" r:id="rId67" display="https://www.sportstats.ca/display-results.xhtml?raceid=105409&amp;status=results&amp;category=Femmes" xr:uid="{D697F7B4-1D8A-9B46-890A-CE2D71FC3839}"/>
    <hyperlink ref="A53" r:id="rId68" tooltip="Sélectionnez des athlètes pour les ajouter à la liste des athlètes a comparer, puis cliquer sur l’onglet Comparer." display="https://www.sportstats.ca/display-results.xhtml?raceid=105409&amp;status=results&amp;category=Femmes" xr:uid="{9BE1D8DA-1419-A140-92FC-E9619F498613}"/>
    <hyperlink ref="C52" r:id="rId69" display="https://www.sportstats.ca/display-results.xhtml?raceid=105409&amp;status=results&amp;category=Femmes" xr:uid="{2475EE87-42CD-8746-B71B-4BE40225CF6B}"/>
    <hyperlink ref="A54" r:id="rId70" tooltip="Sélectionnez des athlètes pour les ajouter à la liste des athlètes a comparer, puis cliquer sur l’onglet Comparer." display="https://www.sportstats.ca/display-results.xhtml?raceid=105409&amp;status=results&amp;category=Femmes" xr:uid="{A183C126-8565-514D-8980-FBDFB9BBFD92}"/>
    <hyperlink ref="C53" r:id="rId71" display="https://www.sportstats.ca/display-results.xhtml?raceid=105409&amp;status=results&amp;category=Femmes" xr:uid="{5AB75A6D-F9E5-8C4B-B84B-6C11C681D6A8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20210-9BEA-3940-8074-F582FF0F78B8}">
  <dimension ref="A2:N64"/>
  <sheetViews>
    <sheetView workbookViewId="0">
      <selection activeCell="A42" sqref="A42:K51"/>
    </sheetView>
  </sheetViews>
  <sheetFormatPr baseColWidth="10" defaultRowHeight="16" x14ac:dyDescent="0.2"/>
  <cols>
    <col min="2" max="2" width="32.6640625" customWidth="1"/>
    <col min="12" max="12" width="12.1640625" customWidth="1"/>
    <col min="13" max="13" width="13" customWidth="1"/>
  </cols>
  <sheetData>
    <row r="2" spans="1:14" ht="17" x14ac:dyDescent="0.2">
      <c r="A2" s="189" t="s">
        <v>1569</v>
      </c>
      <c r="B2" s="189" t="s">
        <v>1570</v>
      </c>
      <c r="C2" s="189" t="s">
        <v>1571</v>
      </c>
      <c r="D2" s="189" t="s">
        <v>1572</v>
      </c>
      <c r="E2" s="189" t="s">
        <v>1573</v>
      </c>
      <c r="F2" s="189" t="s">
        <v>1574</v>
      </c>
      <c r="G2" s="189" t="s">
        <v>1575</v>
      </c>
      <c r="H2" s="189" t="s">
        <v>1576</v>
      </c>
      <c r="I2" s="189" t="s">
        <v>1577</v>
      </c>
      <c r="J2" s="189" t="s">
        <v>1578</v>
      </c>
    </row>
    <row r="3" spans="1:14" x14ac:dyDescent="0.2">
      <c r="A3" s="3">
        <v>3</v>
      </c>
      <c r="B3" s="2" t="s">
        <v>1674</v>
      </c>
      <c r="C3" s="3" t="s">
        <v>1675</v>
      </c>
      <c r="D3" s="3">
        <v>1</v>
      </c>
      <c r="E3" s="3">
        <v>1</v>
      </c>
      <c r="F3" s="3">
        <v>1</v>
      </c>
      <c r="G3" s="174">
        <v>7.3726851851851861E-3</v>
      </c>
      <c r="H3" s="174">
        <v>2.165509259259259E-2</v>
      </c>
      <c r="I3" s="174">
        <v>1.0960648148148148E-2</v>
      </c>
      <c r="J3" s="3" t="s">
        <v>1676</v>
      </c>
      <c r="K3" s="159">
        <v>1000</v>
      </c>
      <c r="M3" s="179" t="s">
        <v>1763</v>
      </c>
      <c r="N3" s="179" t="s">
        <v>1762</v>
      </c>
    </row>
    <row r="4" spans="1:14" x14ac:dyDescent="0.2">
      <c r="A4" s="3">
        <v>2</v>
      </c>
      <c r="B4" s="2" t="s">
        <v>21</v>
      </c>
      <c r="C4" s="3" t="s">
        <v>1675</v>
      </c>
      <c r="D4" s="3">
        <v>2</v>
      </c>
      <c r="E4" s="3">
        <v>2</v>
      </c>
      <c r="F4" s="3">
        <v>2</v>
      </c>
      <c r="G4" s="174">
        <v>7.3148148148148148E-3</v>
      </c>
      <c r="H4" s="174">
        <v>2.1689814814814815E-2</v>
      </c>
      <c r="I4" s="174">
        <v>1.1122685185185185E-2</v>
      </c>
      <c r="J4" s="3" t="s">
        <v>1677</v>
      </c>
      <c r="K4" s="159">
        <v>925</v>
      </c>
      <c r="M4" s="179" t="s">
        <v>1764</v>
      </c>
      <c r="N4" s="179" t="s">
        <v>1761</v>
      </c>
    </row>
    <row r="5" spans="1:14" x14ac:dyDescent="0.2">
      <c r="A5" s="3">
        <v>4</v>
      </c>
      <c r="B5" s="2" t="s">
        <v>19</v>
      </c>
      <c r="C5" s="3" t="s">
        <v>1675</v>
      </c>
      <c r="D5" s="3">
        <v>3</v>
      </c>
      <c r="E5" s="3">
        <v>3</v>
      </c>
      <c r="F5" s="3">
        <v>3</v>
      </c>
      <c r="G5" s="174">
        <v>7.3611111111111108E-3</v>
      </c>
      <c r="H5" s="174">
        <v>2.164351851851852E-2</v>
      </c>
      <c r="I5" s="174">
        <v>1.1331018518518518E-2</v>
      </c>
      <c r="J5" s="3" t="s">
        <v>1678</v>
      </c>
      <c r="K5" s="159">
        <v>855.63</v>
      </c>
    </row>
    <row r="6" spans="1:14" x14ac:dyDescent="0.2">
      <c r="A6" s="3">
        <v>5</v>
      </c>
      <c r="B6" s="2" t="s">
        <v>20</v>
      </c>
      <c r="C6" s="3" t="s">
        <v>1675</v>
      </c>
      <c r="D6" s="3">
        <v>4</v>
      </c>
      <c r="E6" s="3">
        <v>4</v>
      </c>
      <c r="F6" s="3">
        <v>4</v>
      </c>
      <c r="G6" s="174">
        <v>7.3032407407407412E-3</v>
      </c>
      <c r="H6" s="174">
        <v>2.1724537037037039E-2</v>
      </c>
      <c r="I6" s="174">
        <v>1.1562499999999998E-2</v>
      </c>
      <c r="J6" s="3" t="s">
        <v>1679</v>
      </c>
      <c r="K6" s="159">
        <v>791.45</v>
      </c>
    </row>
    <row r="7" spans="1:14" x14ac:dyDescent="0.2">
      <c r="A7" s="3">
        <v>7</v>
      </c>
      <c r="B7" s="2" t="s">
        <v>26</v>
      </c>
      <c r="C7" s="3" t="s">
        <v>1680</v>
      </c>
      <c r="D7" s="3">
        <v>5</v>
      </c>
      <c r="E7" s="3">
        <v>5</v>
      </c>
      <c r="F7" s="3">
        <v>1</v>
      </c>
      <c r="G7" s="174">
        <v>7.3379629629629628E-3</v>
      </c>
      <c r="H7" s="174">
        <v>2.1678240740740738E-2</v>
      </c>
      <c r="I7" s="174">
        <v>1.1666666666666667E-2</v>
      </c>
      <c r="J7" s="3" t="s">
        <v>1681</v>
      </c>
      <c r="K7" s="159">
        <v>732.09</v>
      </c>
    </row>
    <row r="8" spans="1:14" x14ac:dyDescent="0.2">
      <c r="A8" s="3">
        <v>6</v>
      </c>
      <c r="B8" s="2" t="s">
        <v>22</v>
      </c>
      <c r="C8" s="3" t="s">
        <v>1675</v>
      </c>
      <c r="D8" s="3">
        <v>6</v>
      </c>
      <c r="E8" s="3">
        <v>6</v>
      </c>
      <c r="F8" s="3">
        <v>5</v>
      </c>
      <c r="G8" s="174">
        <v>7.2800925925925915E-3</v>
      </c>
      <c r="H8" s="174">
        <v>2.1736111111111112E-2</v>
      </c>
      <c r="I8" s="174">
        <v>1.1770833333333333E-2</v>
      </c>
      <c r="J8" s="3" t="s">
        <v>1682</v>
      </c>
      <c r="K8" s="159">
        <v>677.19</v>
      </c>
    </row>
    <row r="9" spans="1:14" x14ac:dyDescent="0.2">
      <c r="A9" s="3">
        <v>8</v>
      </c>
      <c r="B9" s="2" t="s">
        <v>143</v>
      </c>
      <c r="C9" s="3" t="s">
        <v>1680</v>
      </c>
      <c r="D9" s="3">
        <v>7</v>
      </c>
      <c r="E9" s="3">
        <v>7</v>
      </c>
      <c r="F9" s="3">
        <v>2</v>
      </c>
      <c r="G9" s="174">
        <v>7.3263888888888892E-3</v>
      </c>
      <c r="H9" s="174">
        <v>2.1747685185185186E-2</v>
      </c>
      <c r="I9" s="174">
        <v>1.1944444444444445E-2</v>
      </c>
      <c r="J9" s="3" t="s">
        <v>1683</v>
      </c>
      <c r="K9" s="159">
        <v>626.4</v>
      </c>
    </row>
    <row r="10" spans="1:14" x14ac:dyDescent="0.2">
      <c r="A10" s="3">
        <v>9</v>
      </c>
      <c r="B10" s="2" t="s">
        <v>24</v>
      </c>
      <c r="C10" s="3" t="s">
        <v>1680</v>
      </c>
      <c r="D10" s="3">
        <v>8</v>
      </c>
      <c r="E10" s="3">
        <v>8</v>
      </c>
      <c r="F10" s="3">
        <v>3</v>
      </c>
      <c r="G10" s="174">
        <v>7.2800925925925915E-3</v>
      </c>
      <c r="H10" s="174">
        <v>2.1712962962962962E-2</v>
      </c>
      <c r="I10" s="174">
        <v>1.238425925925926E-2</v>
      </c>
      <c r="J10" s="3" t="s">
        <v>1684</v>
      </c>
      <c r="K10" s="159">
        <v>579.41999999999996</v>
      </c>
    </row>
    <row r="11" spans="1:14" x14ac:dyDescent="0.2">
      <c r="A11" s="3">
        <v>16</v>
      </c>
      <c r="B11" s="2" t="s">
        <v>433</v>
      </c>
      <c r="C11" s="3" t="s">
        <v>1680</v>
      </c>
      <c r="D11" s="3">
        <v>9</v>
      </c>
      <c r="E11" s="3">
        <v>9</v>
      </c>
      <c r="F11" s="3">
        <v>4</v>
      </c>
      <c r="G11" s="174">
        <v>7.4074074074074068E-3</v>
      </c>
      <c r="H11" s="174">
        <v>2.164351851851852E-2</v>
      </c>
      <c r="I11" s="174">
        <v>1.2546296296296297E-2</v>
      </c>
      <c r="J11" s="3" t="s">
        <v>1685</v>
      </c>
      <c r="K11" s="159">
        <v>535.96</v>
      </c>
    </row>
    <row r="12" spans="1:14" x14ac:dyDescent="0.2">
      <c r="A12" s="3">
        <v>13</v>
      </c>
      <c r="B12" s="2" t="s">
        <v>33</v>
      </c>
      <c r="C12" s="3" t="s">
        <v>1680</v>
      </c>
      <c r="D12" s="3">
        <v>10</v>
      </c>
      <c r="E12" s="3">
        <v>10</v>
      </c>
      <c r="F12" s="3">
        <v>5</v>
      </c>
      <c r="G12" s="174">
        <v>7.3958333333333341E-3</v>
      </c>
      <c r="H12" s="174">
        <v>2.1631944444444443E-2</v>
      </c>
      <c r="I12" s="174">
        <v>1.2824074074074073E-2</v>
      </c>
      <c r="J12" s="3" t="s">
        <v>1686</v>
      </c>
      <c r="K12" s="159">
        <v>495.76</v>
      </c>
    </row>
    <row r="13" spans="1:14" x14ac:dyDescent="0.2">
      <c r="A13" s="3">
        <v>19</v>
      </c>
      <c r="B13" s="2" t="s">
        <v>441</v>
      </c>
      <c r="C13" s="3" t="s">
        <v>1680</v>
      </c>
      <c r="D13" s="3">
        <v>11</v>
      </c>
      <c r="E13" s="3">
        <v>11</v>
      </c>
      <c r="F13" s="3">
        <v>6</v>
      </c>
      <c r="G13" s="174">
        <v>7.3958333333333341E-3</v>
      </c>
      <c r="H13" s="174">
        <v>2.1678240740740738E-2</v>
      </c>
      <c r="I13" s="174">
        <v>1.2905092592592591E-2</v>
      </c>
      <c r="J13" s="3" t="s">
        <v>1687</v>
      </c>
      <c r="K13" s="159">
        <v>458.58</v>
      </c>
    </row>
    <row r="14" spans="1:14" x14ac:dyDescent="0.2">
      <c r="A14" s="3">
        <v>12</v>
      </c>
      <c r="B14" s="2" t="s">
        <v>29</v>
      </c>
      <c r="C14" s="3" t="s">
        <v>1675</v>
      </c>
      <c r="D14" s="3">
        <v>12</v>
      </c>
      <c r="E14" s="3">
        <v>12</v>
      </c>
      <c r="F14" s="3">
        <v>6</v>
      </c>
      <c r="G14" s="174">
        <v>7.3495370370370372E-3</v>
      </c>
      <c r="H14" s="174">
        <v>2.1736111111111112E-2</v>
      </c>
      <c r="I14" s="174">
        <v>1.3043981481481483E-2</v>
      </c>
      <c r="J14" s="3" t="s">
        <v>1688</v>
      </c>
      <c r="K14" s="159">
        <v>424.19</v>
      </c>
    </row>
    <row r="15" spans="1:14" x14ac:dyDescent="0.2">
      <c r="A15" s="3">
        <v>18</v>
      </c>
      <c r="B15" s="2" t="s">
        <v>465</v>
      </c>
      <c r="C15" s="3" t="s">
        <v>1680</v>
      </c>
      <c r="D15" s="3">
        <v>13</v>
      </c>
      <c r="E15" s="3">
        <v>13</v>
      </c>
      <c r="F15" s="3">
        <v>7</v>
      </c>
      <c r="G15" s="174">
        <v>7.5000000000000006E-3</v>
      </c>
      <c r="H15" s="174">
        <v>2.2743055555555555E-2</v>
      </c>
      <c r="I15" s="174">
        <v>1.2662037037037039E-2</v>
      </c>
      <c r="J15" s="3" t="s">
        <v>1689</v>
      </c>
      <c r="K15" s="159">
        <v>392.37</v>
      </c>
    </row>
    <row r="16" spans="1:14" x14ac:dyDescent="0.2">
      <c r="A16" s="3">
        <v>11</v>
      </c>
      <c r="B16" s="2" t="s">
        <v>27</v>
      </c>
      <c r="C16" s="3" t="s">
        <v>1680</v>
      </c>
      <c r="D16" s="3">
        <v>14</v>
      </c>
      <c r="E16" s="3">
        <v>14</v>
      </c>
      <c r="F16" s="3">
        <v>8</v>
      </c>
      <c r="G16" s="174">
        <v>7.0486111111111105E-3</v>
      </c>
      <c r="H16" s="174">
        <v>2.2002314814814818E-2</v>
      </c>
      <c r="I16" s="174">
        <v>1.4189814814814815E-2</v>
      </c>
      <c r="J16" s="3" t="s">
        <v>1690</v>
      </c>
      <c r="K16" s="159">
        <v>362.95</v>
      </c>
    </row>
    <row r="17" spans="1:11" x14ac:dyDescent="0.2">
      <c r="A17" s="3">
        <v>17</v>
      </c>
      <c r="B17" s="2" t="s">
        <v>137</v>
      </c>
      <c r="C17" s="3" t="s">
        <v>1680</v>
      </c>
      <c r="D17" s="3">
        <v>15</v>
      </c>
      <c r="E17" s="3">
        <v>15</v>
      </c>
      <c r="F17" s="3">
        <v>9</v>
      </c>
      <c r="G17" s="174">
        <v>7.4768518518518526E-3</v>
      </c>
      <c r="H17" s="174">
        <v>2.2754629629629628E-2</v>
      </c>
      <c r="I17" s="174">
        <v>1.3321759259259261E-2</v>
      </c>
      <c r="J17" s="3" t="s">
        <v>1691</v>
      </c>
      <c r="K17" s="159">
        <v>335.73</v>
      </c>
    </row>
    <row r="18" spans="1:11" x14ac:dyDescent="0.2">
      <c r="A18" s="3">
        <v>15</v>
      </c>
      <c r="B18" s="2" t="s">
        <v>1692</v>
      </c>
      <c r="C18" s="3" t="s">
        <v>1675</v>
      </c>
      <c r="D18" s="3">
        <v>16</v>
      </c>
      <c r="E18" s="3">
        <v>16</v>
      </c>
      <c r="F18" s="3">
        <v>7</v>
      </c>
      <c r="G18" s="174">
        <v>7.3495370370370372E-3</v>
      </c>
      <c r="H18" s="174">
        <v>2.2951388888888886E-2</v>
      </c>
      <c r="I18" s="174">
        <v>1.3483796296296298E-2</v>
      </c>
      <c r="J18" s="3" t="s">
        <v>1693</v>
      </c>
      <c r="K18" s="160">
        <v>310.55</v>
      </c>
    </row>
    <row r="19" spans="1:11" x14ac:dyDescent="0.2">
      <c r="A19" s="3">
        <v>14</v>
      </c>
      <c r="B19" s="2" t="s">
        <v>445</v>
      </c>
      <c r="C19" s="3" t="s">
        <v>1675</v>
      </c>
      <c r="D19" s="3">
        <v>18</v>
      </c>
      <c r="E19" s="3">
        <v>17</v>
      </c>
      <c r="F19" s="3">
        <v>8</v>
      </c>
      <c r="G19" s="174">
        <v>7.3726851851851861E-3</v>
      </c>
      <c r="H19" s="174">
        <v>2.3391203703703702E-2</v>
      </c>
      <c r="I19" s="174">
        <v>1.3495370370370371E-2</v>
      </c>
      <c r="J19" s="3" t="s">
        <v>1694</v>
      </c>
      <c r="K19" s="160">
        <v>287.26</v>
      </c>
    </row>
    <row r="20" spans="1:11" x14ac:dyDescent="0.2">
      <c r="A20" s="3">
        <v>10</v>
      </c>
      <c r="B20" s="2" t="s">
        <v>439</v>
      </c>
      <c r="C20" s="3" t="s">
        <v>1680</v>
      </c>
      <c r="D20" s="3">
        <v>19</v>
      </c>
      <c r="E20" s="3">
        <v>18</v>
      </c>
      <c r="F20" s="3">
        <v>10</v>
      </c>
      <c r="G20" s="174">
        <v>7.5578703703703702E-3</v>
      </c>
      <c r="H20" s="174">
        <v>2.3981481481481479E-2</v>
      </c>
      <c r="I20" s="174">
        <v>1.2881944444444446E-2</v>
      </c>
      <c r="J20" s="3" t="s">
        <v>1695</v>
      </c>
      <c r="K20" s="160">
        <v>265.70999999999998</v>
      </c>
    </row>
    <row r="21" spans="1:11" x14ac:dyDescent="0.2">
      <c r="A21" s="3">
        <v>30</v>
      </c>
      <c r="B21" s="2" t="s">
        <v>1696</v>
      </c>
      <c r="C21" s="3" t="s">
        <v>1680</v>
      </c>
      <c r="D21" s="3">
        <v>21</v>
      </c>
      <c r="E21" s="3">
        <v>19</v>
      </c>
      <c r="F21" s="3">
        <v>11</v>
      </c>
      <c r="G21" s="174">
        <v>7.4421296296296293E-3</v>
      </c>
      <c r="H21" s="174">
        <v>2.2893518518518521E-2</v>
      </c>
      <c r="I21" s="174">
        <v>1.4398148148148148E-2</v>
      </c>
      <c r="J21" s="3" t="s">
        <v>1697</v>
      </c>
      <c r="K21" s="160">
        <v>245.78</v>
      </c>
    </row>
    <row r="22" spans="1:11" x14ac:dyDescent="0.2">
      <c r="A22" s="3">
        <v>20</v>
      </c>
      <c r="B22" s="2" t="s">
        <v>1698</v>
      </c>
      <c r="C22" s="3" t="s">
        <v>1680</v>
      </c>
      <c r="D22" s="3">
        <v>23</v>
      </c>
      <c r="E22" s="3">
        <v>20</v>
      </c>
      <c r="F22" s="3">
        <v>12</v>
      </c>
      <c r="G22" s="174">
        <v>8.4606481481481494E-3</v>
      </c>
      <c r="H22" s="174">
        <v>2.3935185185185184E-2</v>
      </c>
      <c r="I22" s="174">
        <v>1.306712962962963E-2</v>
      </c>
      <c r="J22" s="3" t="s">
        <v>1699</v>
      </c>
      <c r="K22" s="160">
        <v>227.35</v>
      </c>
    </row>
    <row r="23" spans="1:11" x14ac:dyDescent="0.2">
      <c r="A23" s="3">
        <v>23</v>
      </c>
      <c r="B23" s="2" t="s">
        <v>466</v>
      </c>
      <c r="C23" s="3" t="s">
        <v>1680</v>
      </c>
      <c r="D23" s="3">
        <v>24</v>
      </c>
      <c r="E23" s="3">
        <v>21</v>
      </c>
      <c r="F23" s="3">
        <v>13</v>
      </c>
      <c r="G23" s="174">
        <v>7.9861111111111122E-3</v>
      </c>
      <c r="H23" s="174">
        <v>2.4386574074074074E-2</v>
      </c>
      <c r="I23" s="174">
        <v>1.3182870370370371E-2</v>
      </c>
      <c r="J23" s="3" t="s">
        <v>1700</v>
      </c>
      <c r="K23" s="190"/>
    </row>
    <row r="24" spans="1:11" x14ac:dyDescent="0.2">
      <c r="A24" s="3">
        <v>26</v>
      </c>
      <c r="B24" s="2" t="s">
        <v>31</v>
      </c>
      <c r="C24" s="3" t="s">
        <v>1680</v>
      </c>
      <c r="D24" s="3">
        <v>25</v>
      </c>
      <c r="E24" s="3">
        <v>22</v>
      </c>
      <c r="F24" s="3">
        <v>14</v>
      </c>
      <c r="G24" s="174">
        <v>7.4189814814814813E-3</v>
      </c>
      <c r="H24" s="174">
        <v>2.2870370370370371E-2</v>
      </c>
      <c r="I24" s="174">
        <v>1.53125E-2</v>
      </c>
      <c r="J24" s="3" t="s">
        <v>1701</v>
      </c>
      <c r="K24" s="190"/>
    </row>
    <row r="25" spans="1:11" x14ac:dyDescent="0.2">
      <c r="A25" s="3">
        <v>22</v>
      </c>
      <c r="B25" s="2" t="s">
        <v>451</v>
      </c>
      <c r="C25" s="3" t="s">
        <v>1680</v>
      </c>
      <c r="D25" s="3">
        <v>27</v>
      </c>
      <c r="E25" s="3">
        <v>23</v>
      </c>
      <c r="F25" s="3">
        <v>15</v>
      </c>
      <c r="G25" s="174">
        <v>8.5416666666666679E-3</v>
      </c>
      <c r="H25" s="174">
        <v>2.4745370370370372E-2</v>
      </c>
      <c r="I25" s="174">
        <v>1.2916666666666667E-2</v>
      </c>
      <c r="J25" s="3" t="s">
        <v>1702</v>
      </c>
      <c r="K25" s="190"/>
    </row>
    <row r="26" spans="1:11" x14ac:dyDescent="0.2">
      <c r="A26" s="3">
        <v>25</v>
      </c>
      <c r="B26" s="2" t="s">
        <v>1703</v>
      </c>
      <c r="C26" s="3" t="s">
        <v>1680</v>
      </c>
      <c r="D26" s="3">
        <v>29</v>
      </c>
      <c r="E26" s="3">
        <v>24</v>
      </c>
      <c r="F26" s="3">
        <v>16</v>
      </c>
      <c r="G26" s="174">
        <v>7.5694444444444446E-3</v>
      </c>
      <c r="H26" s="174">
        <v>2.478009259259259E-2</v>
      </c>
      <c r="I26" s="174">
        <v>1.3969907407407408E-2</v>
      </c>
      <c r="J26" s="3" t="s">
        <v>1704</v>
      </c>
      <c r="K26" s="190"/>
    </row>
    <row r="27" spans="1:11" x14ac:dyDescent="0.2">
      <c r="A27" s="3">
        <v>28</v>
      </c>
      <c r="B27" s="2" t="s">
        <v>1705</v>
      </c>
      <c r="C27" s="3" t="s">
        <v>1680</v>
      </c>
      <c r="D27" s="3">
        <v>30</v>
      </c>
      <c r="E27" s="3">
        <v>25</v>
      </c>
      <c r="F27" s="3">
        <v>17</v>
      </c>
      <c r="G27" s="174">
        <v>8.4837962962962966E-3</v>
      </c>
      <c r="H27" s="174">
        <v>2.3912037037037034E-2</v>
      </c>
      <c r="I27" s="174">
        <v>1.4027777777777778E-2</v>
      </c>
      <c r="J27" s="3" t="s">
        <v>1706</v>
      </c>
      <c r="K27" s="190"/>
    </row>
    <row r="28" spans="1:11" x14ac:dyDescent="0.2">
      <c r="A28" s="3">
        <v>31</v>
      </c>
      <c r="B28" s="2" t="s">
        <v>1707</v>
      </c>
      <c r="C28" s="3" t="s">
        <v>1680</v>
      </c>
      <c r="D28" s="3">
        <v>31</v>
      </c>
      <c r="E28" s="3">
        <v>26</v>
      </c>
      <c r="F28" s="3">
        <v>18</v>
      </c>
      <c r="G28" s="174">
        <v>8.3564814814814804E-3</v>
      </c>
      <c r="H28" s="174">
        <v>2.3958333333333331E-2</v>
      </c>
      <c r="I28" s="174">
        <v>1.4259259259259261E-2</v>
      </c>
      <c r="J28" s="3" t="s">
        <v>1708</v>
      </c>
      <c r="K28" s="190"/>
    </row>
    <row r="29" spans="1:11" x14ac:dyDescent="0.2">
      <c r="A29" s="3">
        <v>29</v>
      </c>
      <c r="B29" s="2" t="s">
        <v>461</v>
      </c>
      <c r="C29" s="3" t="s">
        <v>1680</v>
      </c>
      <c r="D29" s="3">
        <v>32</v>
      </c>
      <c r="E29" s="3">
        <v>27</v>
      </c>
      <c r="F29" s="3">
        <v>19</v>
      </c>
      <c r="G29" s="174">
        <v>8.4375000000000006E-3</v>
      </c>
      <c r="H29" s="174">
        <v>2.3958333333333331E-2</v>
      </c>
      <c r="I29" s="174">
        <v>1.4293981481481482E-2</v>
      </c>
      <c r="J29" s="3" t="s">
        <v>1709</v>
      </c>
      <c r="K29" s="190"/>
    </row>
    <row r="30" spans="1:11" x14ac:dyDescent="0.2">
      <c r="A30" s="3">
        <v>21</v>
      </c>
      <c r="B30" s="2" t="s">
        <v>457</v>
      </c>
      <c r="C30" s="3" t="s">
        <v>1680</v>
      </c>
      <c r="D30" s="3">
        <v>33</v>
      </c>
      <c r="E30" s="3">
        <v>28</v>
      </c>
      <c r="F30" s="3">
        <v>20</v>
      </c>
      <c r="G30" s="174">
        <v>7.5462962962962966E-3</v>
      </c>
      <c r="H30" s="174">
        <v>2.4849537037037035E-2</v>
      </c>
      <c r="I30" s="174">
        <v>1.4756944444444446E-2</v>
      </c>
      <c r="J30" s="3" t="s">
        <v>1710</v>
      </c>
      <c r="K30" s="190"/>
    </row>
    <row r="31" spans="1:11" x14ac:dyDescent="0.2">
      <c r="A31" s="3">
        <v>34</v>
      </c>
      <c r="B31" s="2" t="s">
        <v>1711</v>
      </c>
      <c r="C31" s="3" t="s">
        <v>1680</v>
      </c>
      <c r="D31" s="3">
        <v>34</v>
      </c>
      <c r="E31" s="3">
        <v>29</v>
      </c>
      <c r="F31" s="3">
        <v>21</v>
      </c>
      <c r="G31" s="174">
        <v>8.0324074074074065E-3</v>
      </c>
      <c r="H31" s="174">
        <v>2.4328703703703703E-2</v>
      </c>
      <c r="I31" s="174">
        <v>1.486111111111111E-2</v>
      </c>
      <c r="J31" s="3" t="s">
        <v>1712</v>
      </c>
      <c r="K31" s="190"/>
    </row>
    <row r="32" spans="1:11" x14ac:dyDescent="0.2">
      <c r="A32" s="3">
        <v>36</v>
      </c>
      <c r="B32" s="2" t="s">
        <v>1713</v>
      </c>
      <c r="C32" s="3" t="s">
        <v>1680</v>
      </c>
      <c r="D32" s="3">
        <v>37</v>
      </c>
      <c r="E32" s="3">
        <v>30</v>
      </c>
      <c r="F32" s="3">
        <v>22</v>
      </c>
      <c r="G32" s="174">
        <v>8.9236111111111113E-3</v>
      </c>
      <c r="H32" s="174">
        <v>2.5833333333333333E-2</v>
      </c>
      <c r="I32" s="174">
        <v>1.2870370370370372E-2</v>
      </c>
      <c r="J32" s="3" t="s">
        <v>1714</v>
      </c>
      <c r="K32" s="190"/>
    </row>
    <row r="33" spans="1:13" x14ac:dyDescent="0.2">
      <c r="A33" s="3">
        <v>39</v>
      </c>
      <c r="B33" s="2" t="s">
        <v>464</v>
      </c>
      <c r="C33" s="3" t="s">
        <v>1680</v>
      </c>
      <c r="D33" s="3">
        <v>42</v>
      </c>
      <c r="E33" s="3">
        <v>31</v>
      </c>
      <c r="F33" s="3">
        <v>23</v>
      </c>
      <c r="G33" s="174">
        <v>8.9699074074074073E-3</v>
      </c>
      <c r="H33" s="174">
        <v>2.4293981481481482E-2</v>
      </c>
      <c r="I33" s="174">
        <v>1.5416666666666667E-2</v>
      </c>
      <c r="J33" s="3" t="s">
        <v>1715</v>
      </c>
      <c r="K33" s="190"/>
    </row>
    <row r="34" spans="1:13" x14ac:dyDescent="0.2">
      <c r="A34" s="3">
        <v>33</v>
      </c>
      <c r="B34" s="2" t="s">
        <v>1716</v>
      </c>
      <c r="C34" s="3" t="s">
        <v>1680</v>
      </c>
      <c r="D34" s="3">
        <v>46</v>
      </c>
      <c r="E34" s="3">
        <v>32</v>
      </c>
      <c r="F34" s="3">
        <v>24</v>
      </c>
      <c r="G34" s="174">
        <v>8.1249999999999985E-3</v>
      </c>
      <c r="H34" s="174">
        <v>2.5185185185185185E-2</v>
      </c>
      <c r="I34" s="174">
        <v>1.653935185185185E-2</v>
      </c>
      <c r="J34" s="3" t="s">
        <v>1717</v>
      </c>
      <c r="K34" s="190"/>
    </row>
    <row r="35" spans="1:13" x14ac:dyDescent="0.2">
      <c r="A35" s="3">
        <v>32</v>
      </c>
      <c r="B35" s="2" t="s">
        <v>1718</v>
      </c>
      <c r="C35" s="3" t="s">
        <v>1680</v>
      </c>
      <c r="D35" s="3">
        <v>49</v>
      </c>
      <c r="E35" s="3">
        <v>33</v>
      </c>
      <c r="F35" s="3">
        <v>25</v>
      </c>
      <c r="G35" s="174">
        <v>8.7847222222222233E-3</v>
      </c>
      <c r="H35" s="174">
        <v>2.4525462962962968E-2</v>
      </c>
      <c r="I35" s="174">
        <v>1.699074074074074E-2</v>
      </c>
      <c r="J35" s="3" t="s">
        <v>1719</v>
      </c>
      <c r="K35" s="190"/>
    </row>
    <row r="36" spans="1:13" x14ac:dyDescent="0.2">
      <c r="A36" s="3">
        <v>2093</v>
      </c>
      <c r="B36" s="2" t="s">
        <v>1720</v>
      </c>
      <c r="C36" s="3" t="s">
        <v>1680</v>
      </c>
      <c r="D36" s="3">
        <v>51</v>
      </c>
      <c r="E36" s="3">
        <v>34</v>
      </c>
      <c r="F36" s="3">
        <v>26</v>
      </c>
      <c r="G36" s="174">
        <v>8.9467592592592585E-3</v>
      </c>
      <c r="H36" s="174">
        <v>2.5960648148148149E-2</v>
      </c>
      <c r="I36" s="174">
        <v>1.5497685185185186E-2</v>
      </c>
      <c r="J36" s="3" t="s">
        <v>1721</v>
      </c>
      <c r="K36" s="190"/>
    </row>
    <row r="37" spans="1:13" x14ac:dyDescent="0.2">
      <c r="A37" s="3">
        <v>35</v>
      </c>
      <c r="B37" s="2" t="s">
        <v>1722</v>
      </c>
      <c r="C37" s="3" t="s">
        <v>1680</v>
      </c>
      <c r="D37" s="3">
        <v>53</v>
      </c>
      <c r="E37" s="3">
        <v>35</v>
      </c>
      <c r="F37" s="3">
        <v>27</v>
      </c>
      <c r="G37" s="174">
        <v>9.4560185185185181E-3</v>
      </c>
      <c r="H37" s="174">
        <v>2.6273148148148153E-2</v>
      </c>
      <c r="I37" s="174">
        <v>1.503472222222222E-2</v>
      </c>
      <c r="J37" s="3" t="s">
        <v>1723</v>
      </c>
      <c r="K37" s="190"/>
    </row>
    <row r="38" spans="1:13" x14ac:dyDescent="0.2">
      <c r="A38" s="3">
        <v>38</v>
      </c>
      <c r="B38" s="2" t="s">
        <v>1724</v>
      </c>
      <c r="C38" s="3" t="s">
        <v>1680</v>
      </c>
      <c r="D38" s="3">
        <v>58</v>
      </c>
      <c r="E38" s="3">
        <v>36</v>
      </c>
      <c r="F38" s="3">
        <v>28</v>
      </c>
      <c r="G38" s="174">
        <v>7.905092592592592E-3</v>
      </c>
      <c r="H38" s="174">
        <v>3.0775462962962966E-2</v>
      </c>
      <c r="I38" s="174">
        <v>1.4398148148148148E-2</v>
      </c>
      <c r="J38" s="3" t="s">
        <v>1725</v>
      </c>
      <c r="K38" s="190"/>
    </row>
    <row r="39" spans="1:13" x14ac:dyDescent="0.2">
      <c r="A39" s="3">
        <v>37</v>
      </c>
      <c r="B39" s="2" t="s">
        <v>1726</v>
      </c>
      <c r="C39" s="3" t="s">
        <v>1680</v>
      </c>
      <c r="D39" s="3">
        <v>59</v>
      </c>
      <c r="E39" s="3">
        <v>37</v>
      </c>
      <c r="F39" s="3">
        <v>29</v>
      </c>
      <c r="G39" s="174">
        <v>9.4907407407407406E-3</v>
      </c>
      <c r="H39" s="174">
        <v>2.7881944444444445E-2</v>
      </c>
      <c r="I39" s="174">
        <v>1.6331018518518519E-2</v>
      </c>
      <c r="J39" s="3" t="s">
        <v>1727</v>
      </c>
      <c r="K39" s="190"/>
    </row>
    <row r="42" spans="1:13" x14ac:dyDescent="0.2">
      <c r="A42" s="3">
        <v>52</v>
      </c>
      <c r="B42" s="2" t="s">
        <v>1728</v>
      </c>
      <c r="C42" s="3" t="s">
        <v>1729</v>
      </c>
      <c r="D42" s="3">
        <v>17</v>
      </c>
      <c r="E42" s="3">
        <v>1</v>
      </c>
      <c r="F42" s="3">
        <v>1</v>
      </c>
      <c r="G42" s="174">
        <v>7.5115740740740742E-3</v>
      </c>
      <c r="H42" s="174">
        <v>2.3946759259259261E-2</v>
      </c>
      <c r="I42" s="174">
        <v>1.2743055555555556E-2</v>
      </c>
      <c r="J42" s="3" t="s">
        <v>1730</v>
      </c>
      <c r="K42" s="159">
        <v>1000</v>
      </c>
      <c r="L42" t="s">
        <v>1763</v>
      </c>
      <c r="M42" t="s">
        <v>1766</v>
      </c>
    </row>
    <row r="43" spans="1:13" x14ac:dyDescent="0.2">
      <c r="A43" s="3">
        <v>51</v>
      </c>
      <c r="B43" s="2" t="s">
        <v>144</v>
      </c>
      <c r="C43" s="3" t="s">
        <v>1729</v>
      </c>
      <c r="D43" s="3">
        <v>20</v>
      </c>
      <c r="E43" s="3">
        <v>2</v>
      </c>
      <c r="F43" s="3">
        <v>2</v>
      </c>
      <c r="G43" s="174">
        <v>7.5115740740740742E-3</v>
      </c>
      <c r="H43" s="174">
        <v>2.4004629629629629E-2</v>
      </c>
      <c r="I43" s="174">
        <v>1.3055555555555556E-2</v>
      </c>
      <c r="J43" s="3" t="s">
        <v>1731</v>
      </c>
      <c r="K43" s="159">
        <v>925</v>
      </c>
      <c r="L43" t="s">
        <v>1767</v>
      </c>
      <c r="M43" t="s">
        <v>1765</v>
      </c>
    </row>
    <row r="44" spans="1:13" x14ac:dyDescent="0.2">
      <c r="A44" s="3">
        <v>55</v>
      </c>
      <c r="B44" s="2" t="s">
        <v>145</v>
      </c>
      <c r="C44" s="3" t="s">
        <v>1732</v>
      </c>
      <c r="D44" s="3">
        <v>22</v>
      </c>
      <c r="E44" s="3">
        <v>3</v>
      </c>
      <c r="F44" s="3">
        <v>1</v>
      </c>
      <c r="G44" s="174">
        <v>7.5231481481481477E-3</v>
      </c>
      <c r="H44" s="174">
        <v>2.4027777777777776E-2</v>
      </c>
      <c r="I44" s="174">
        <v>1.3796296296296298E-2</v>
      </c>
      <c r="J44" s="3" t="s">
        <v>1733</v>
      </c>
      <c r="K44" s="159">
        <v>855.63</v>
      </c>
    </row>
    <row r="45" spans="1:13" x14ac:dyDescent="0.2">
      <c r="A45" s="3">
        <v>54</v>
      </c>
      <c r="B45" s="2" t="s">
        <v>38</v>
      </c>
      <c r="C45" s="3" t="s">
        <v>1729</v>
      </c>
      <c r="D45" s="3">
        <v>26</v>
      </c>
      <c r="E45" s="3">
        <v>4</v>
      </c>
      <c r="F45" s="3">
        <v>3</v>
      </c>
      <c r="G45" s="174">
        <v>7.5000000000000006E-3</v>
      </c>
      <c r="H45" s="174">
        <v>2.4050925925925924E-2</v>
      </c>
      <c r="I45" s="174">
        <v>1.4560185185185183E-2</v>
      </c>
      <c r="J45" s="3" t="s">
        <v>1734</v>
      </c>
      <c r="K45" s="159">
        <v>791.45</v>
      </c>
    </row>
    <row r="46" spans="1:13" x14ac:dyDescent="0.2">
      <c r="A46" s="3">
        <v>56</v>
      </c>
      <c r="B46" s="2" t="s">
        <v>1735</v>
      </c>
      <c r="C46" s="3" t="s">
        <v>1729</v>
      </c>
      <c r="D46" s="3">
        <v>28</v>
      </c>
      <c r="E46" s="3">
        <v>5</v>
      </c>
      <c r="F46" s="3">
        <v>4</v>
      </c>
      <c r="G46" s="174">
        <v>7.5462962962962966E-3</v>
      </c>
      <c r="H46" s="174">
        <v>2.3993055555555556E-2</v>
      </c>
      <c r="I46" s="174">
        <v>1.4745370370370372E-2</v>
      </c>
      <c r="J46" s="3" t="s">
        <v>1736</v>
      </c>
      <c r="K46" s="159">
        <v>732.09</v>
      </c>
    </row>
    <row r="47" spans="1:13" x14ac:dyDescent="0.2">
      <c r="A47" s="3">
        <v>60</v>
      </c>
      <c r="B47" s="2" t="s">
        <v>393</v>
      </c>
      <c r="C47" s="3" t="s">
        <v>1732</v>
      </c>
      <c r="D47" s="3">
        <v>35</v>
      </c>
      <c r="E47" s="3">
        <v>6</v>
      </c>
      <c r="F47" s="3">
        <v>2</v>
      </c>
      <c r="G47" s="174">
        <v>7.9745370370370369E-3</v>
      </c>
      <c r="H47" s="174">
        <v>2.5335648148148149E-2</v>
      </c>
      <c r="I47" s="174">
        <v>1.4212962962962962E-2</v>
      </c>
      <c r="J47" s="3" t="s">
        <v>1737</v>
      </c>
      <c r="K47" s="159">
        <v>677.19</v>
      </c>
    </row>
    <row r="48" spans="1:13" x14ac:dyDescent="0.2">
      <c r="A48" s="3">
        <v>58</v>
      </c>
      <c r="B48" s="2" t="s">
        <v>41</v>
      </c>
      <c r="C48" s="3" t="s">
        <v>1732</v>
      </c>
      <c r="D48" s="3">
        <v>36</v>
      </c>
      <c r="E48" s="3">
        <v>7</v>
      </c>
      <c r="F48" s="3">
        <v>3</v>
      </c>
      <c r="G48" s="174">
        <v>7.9745370370370369E-3</v>
      </c>
      <c r="H48" s="174">
        <v>2.5729166666666664E-2</v>
      </c>
      <c r="I48" s="174">
        <v>1.3923611111111111E-2</v>
      </c>
      <c r="J48" s="3" t="s">
        <v>1738</v>
      </c>
      <c r="K48" s="159">
        <v>626.4</v>
      </c>
    </row>
    <row r="49" spans="1:11" x14ac:dyDescent="0.2">
      <c r="A49" s="3">
        <v>63</v>
      </c>
      <c r="B49" s="2" t="s">
        <v>396</v>
      </c>
      <c r="C49" s="3" t="s">
        <v>1732</v>
      </c>
      <c r="D49" s="3">
        <v>38</v>
      </c>
      <c r="E49" s="3">
        <v>8</v>
      </c>
      <c r="F49" s="3">
        <v>4</v>
      </c>
      <c r="G49" s="174">
        <v>7.9398148148148145E-3</v>
      </c>
      <c r="H49" s="174">
        <v>2.5312500000000002E-2</v>
      </c>
      <c r="I49" s="174">
        <v>1.4594907407407405E-2</v>
      </c>
      <c r="J49" s="3" t="s">
        <v>1739</v>
      </c>
      <c r="K49" s="159">
        <v>579.41999999999996</v>
      </c>
    </row>
    <row r="50" spans="1:11" x14ac:dyDescent="0.2">
      <c r="A50" s="3">
        <v>62</v>
      </c>
      <c r="B50" s="2" t="s">
        <v>140</v>
      </c>
      <c r="C50" s="3" t="s">
        <v>1732</v>
      </c>
      <c r="D50" s="3">
        <v>39</v>
      </c>
      <c r="E50" s="3">
        <v>9</v>
      </c>
      <c r="F50" s="3">
        <v>5</v>
      </c>
      <c r="G50" s="174">
        <v>8.564814814814815E-3</v>
      </c>
      <c r="H50" s="174">
        <v>2.5138888888888891E-2</v>
      </c>
      <c r="I50" s="174">
        <v>1.4328703703703703E-2</v>
      </c>
      <c r="J50" s="3" t="s">
        <v>1740</v>
      </c>
      <c r="K50" s="159">
        <v>535.96</v>
      </c>
    </row>
    <row r="51" spans="1:11" x14ac:dyDescent="0.2">
      <c r="A51" s="3">
        <v>59</v>
      </c>
      <c r="B51" s="2" t="s">
        <v>36</v>
      </c>
      <c r="C51" s="3" t="s">
        <v>1732</v>
      </c>
      <c r="D51" s="3">
        <v>40</v>
      </c>
      <c r="E51" s="3">
        <v>10</v>
      </c>
      <c r="F51" s="3">
        <v>6</v>
      </c>
      <c r="G51" s="174">
        <v>7.5925925925925926E-3</v>
      </c>
      <c r="H51" s="174">
        <v>2.5648148148148146E-2</v>
      </c>
      <c r="I51" s="174">
        <v>1.5092592592592593E-2</v>
      </c>
      <c r="J51" s="3" t="s">
        <v>1741</v>
      </c>
      <c r="K51" s="159">
        <v>495.76</v>
      </c>
    </row>
    <row r="52" spans="1:11" x14ac:dyDescent="0.2">
      <c r="A52" s="3">
        <v>70</v>
      </c>
      <c r="B52" s="2" t="s">
        <v>49</v>
      </c>
      <c r="C52" s="3" t="s">
        <v>1729</v>
      </c>
      <c r="D52" s="3">
        <v>41</v>
      </c>
      <c r="E52" s="3">
        <v>11</v>
      </c>
      <c r="F52" s="3">
        <v>5</v>
      </c>
      <c r="G52" s="174">
        <v>8.518518518518519E-3</v>
      </c>
      <c r="H52" s="174">
        <v>2.5995370370370367E-2</v>
      </c>
      <c r="I52" s="174">
        <v>1.3946759259259258E-2</v>
      </c>
      <c r="J52" s="3" t="s">
        <v>1742</v>
      </c>
      <c r="K52" s="160">
        <v>458.58</v>
      </c>
    </row>
    <row r="53" spans="1:11" x14ac:dyDescent="0.2">
      <c r="A53" s="3">
        <v>65</v>
      </c>
      <c r="B53" s="2" t="s">
        <v>397</v>
      </c>
      <c r="C53" s="3" t="s">
        <v>1732</v>
      </c>
      <c r="D53" s="3">
        <v>43</v>
      </c>
      <c r="E53" s="3">
        <v>12</v>
      </c>
      <c r="F53" s="3">
        <v>7</v>
      </c>
      <c r="G53" s="174">
        <v>8.4837962962962966E-3</v>
      </c>
      <c r="H53" s="174">
        <v>2.5289351851851851E-2</v>
      </c>
      <c r="I53" s="174">
        <v>1.5219907407407409E-2</v>
      </c>
      <c r="J53" s="3" t="s">
        <v>1743</v>
      </c>
      <c r="K53" s="160">
        <v>424.19</v>
      </c>
    </row>
    <row r="54" spans="1:11" x14ac:dyDescent="0.2">
      <c r="A54" s="3">
        <v>57</v>
      </c>
      <c r="B54" s="2" t="s">
        <v>1744</v>
      </c>
      <c r="C54" s="3" t="s">
        <v>1729</v>
      </c>
      <c r="D54" s="3">
        <v>44</v>
      </c>
      <c r="E54" s="3">
        <v>13</v>
      </c>
      <c r="F54" s="3">
        <v>6</v>
      </c>
      <c r="G54" s="174">
        <v>7.5578703703703702E-3</v>
      </c>
      <c r="H54" s="174">
        <v>2.6249999999999999E-2</v>
      </c>
      <c r="I54" s="174">
        <v>1.5486111111111112E-2</v>
      </c>
      <c r="J54" s="3" t="s">
        <v>1745</v>
      </c>
      <c r="K54" s="160">
        <v>392.37</v>
      </c>
    </row>
    <row r="55" spans="1:11" x14ac:dyDescent="0.2">
      <c r="A55" s="3">
        <v>67</v>
      </c>
      <c r="B55" s="2" t="s">
        <v>46</v>
      </c>
      <c r="C55" s="3" t="s">
        <v>1732</v>
      </c>
      <c r="D55" s="3">
        <v>45</v>
      </c>
      <c r="E55" s="3">
        <v>14</v>
      </c>
      <c r="F55" s="3">
        <v>8</v>
      </c>
      <c r="G55" s="174">
        <v>8.4143518518518517E-3</v>
      </c>
      <c r="H55" s="174">
        <v>2.5335648148148149E-2</v>
      </c>
      <c r="I55" s="174">
        <v>1.5844907407407408E-2</v>
      </c>
      <c r="J55" s="3" t="s">
        <v>1746</v>
      </c>
      <c r="K55" s="160">
        <v>362.95</v>
      </c>
    </row>
    <row r="56" spans="1:11" x14ac:dyDescent="0.2">
      <c r="A56" s="3">
        <v>61</v>
      </c>
      <c r="B56" s="2" t="s">
        <v>44</v>
      </c>
      <c r="C56" s="3" t="s">
        <v>1732</v>
      </c>
      <c r="D56" s="3">
        <v>47</v>
      </c>
      <c r="E56" s="3">
        <v>15</v>
      </c>
      <c r="F56" s="3">
        <v>9</v>
      </c>
      <c r="G56" s="174">
        <v>7.951388888888888E-3</v>
      </c>
      <c r="H56" s="174">
        <v>2.5752314814814815E-2</v>
      </c>
      <c r="I56" s="174">
        <v>1.6261574074074074E-2</v>
      </c>
      <c r="J56" s="3" t="s">
        <v>1747</v>
      </c>
      <c r="K56" s="160">
        <v>335.73</v>
      </c>
    </row>
    <row r="57" spans="1:11" x14ac:dyDescent="0.2">
      <c r="A57" s="3">
        <v>66</v>
      </c>
      <c r="B57" s="2" t="s">
        <v>395</v>
      </c>
      <c r="C57" s="3" t="s">
        <v>1732</v>
      </c>
      <c r="D57" s="3">
        <v>48</v>
      </c>
      <c r="E57" s="3">
        <v>16</v>
      </c>
      <c r="F57" s="3">
        <v>10</v>
      </c>
      <c r="G57" s="174">
        <v>8.2291666666666659E-3</v>
      </c>
      <c r="H57" s="174">
        <v>2.5520833333333336E-2</v>
      </c>
      <c r="I57" s="174">
        <v>1.6331018518518519E-2</v>
      </c>
      <c r="J57" s="3" t="s">
        <v>1748</v>
      </c>
      <c r="K57" s="190"/>
    </row>
    <row r="58" spans="1:11" x14ac:dyDescent="0.2">
      <c r="A58" s="3">
        <v>71</v>
      </c>
      <c r="B58" s="2" t="s">
        <v>1749</v>
      </c>
      <c r="C58" s="3" t="s">
        <v>1732</v>
      </c>
      <c r="D58" s="3">
        <v>50</v>
      </c>
      <c r="E58" s="3">
        <v>17</v>
      </c>
      <c r="F58" s="3">
        <v>11</v>
      </c>
      <c r="G58" s="174">
        <v>8.4375000000000006E-3</v>
      </c>
      <c r="H58" s="174">
        <v>2.6157407407407407E-2</v>
      </c>
      <c r="I58" s="174">
        <v>1.5706018518518518E-2</v>
      </c>
      <c r="J58" s="3" t="s">
        <v>1750</v>
      </c>
      <c r="K58" s="190"/>
    </row>
    <row r="59" spans="1:11" x14ac:dyDescent="0.2">
      <c r="A59" s="3">
        <v>64</v>
      </c>
      <c r="B59" s="2" t="s">
        <v>394</v>
      </c>
      <c r="C59" s="3" t="s">
        <v>1732</v>
      </c>
      <c r="D59" s="3">
        <v>52</v>
      </c>
      <c r="E59" s="3">
        <v>18</v>
      </c>
      <c r="F59" s="3">
        <v>12</v>
      </c>
      <c r="G59" s="174">
        <v>7.8009259259259256E-3</v>
      </c>
      <c r="H59" s="174">
        <v>2.7650462962962963E-2</v>
      </c>
      <c r="I59" s="174">
        <v>1.5219907407407409E-2</v>
      </c>
      <c r="J59" s="3" t="s">
        <v>1751</v>
      </c>
      <c r="K59" s="190"/>
    </row>
    <row r="60" spans="1:11" x14ac:dyDescent="0.2">
      <c r="A60" s="3">
        <v>68</v>
      </c>
      <c r="B60" s="2" t="s">
        <v>1752</v>
      </c>
      <c r="C60" s="3" t="s">
        <v>1732</v>
      </c>
      <c r="D60" s="3">
        <v>54</v>
      </c>
      <c r="E60" s="3">
        <v>19</v>
      </c>
      <c r="F60" s="3">
        <v>13</v>
      </c>
      <c r="G60" s="174">
        <v>8.4490740740740741E-3</v>
      </c>
      <c r="H60" s="174">
        <v>2.6539351851851852E-2</v>
      </c>
      <c r="I60" s="174">
        <v>1.5844907407407408E-2</v>
      </c>
      <c r="J60" s="3" t="s">
        <v>1753</v>
      </c>
      <c r="K60" s="190"/>
    </row>
    <row r="61" spans="1:11" x14ac:dyDescent="0.2">
      <c r="A61" s="3">
        <v>69</v>
      </c>
      <c r="B61" s="2" t="s">
        <v>47</v>
      </c>
      <c r="C61" s="3" t="s">
        <v>1732</v>
      </c>
      <c r="D61" s="3">
        <v>55</v>
      </c>
      <c r="E61" s="3">
        <v>20</v>
      </c>
      <c r="F61" s="3">
        <v>14</v>
      </c>
      <c r="G61" s="174">
        <v>8.4027777777777781E-3</v>
      </c>
      <c r="H61" s="174">
        <v>2.6122685185185183E-2</v>
      </c>
      <c r="I61" s="174">
        <v>1.7071759259259259E-2</v>
      </c>
      <c r="J61" s="3" t="s">
        <v>1754</v>
      </c>
      <c r="K61" s="190"/>
    </row>
    <row r="62" spans="1:11" x14ac:dyDescent="0.2">
      <c r="A62" s="3">
        <v>73</v>
      </c>
      <c r="B62" s="2" t="s">
        <v>1755</v>
      </c>
      <c r="C62" s="3" t="s">
        <v>1732</v>
      </c>
      <c r="D62" s="3">
        <v>56</v>
      </c>
      <c r="E62" s="3">
        <v>21</v>
      </c>
      <c r="F62" s="3">
        <v>15</v>
      </c>
      <c r="G62" s="174">
        <v>9.1087962962962971E-3</v>
      </c>
      <c r="H62" s="174">
        <v>2.809027777777778E-2</v>
      </c>
      <c r="I62" s="174">
        <v>1.5046296296296295E-2</v>
      </c>
      <c r="J62" s="3" t="s">
        <v>1756</v>
      </c>
      <c r="K62" s="190"/>
    </row>
    <row r="63" spans="1:11" x14ac:dyDescent="0.2">
      <c r="A63" s="3">
        <v>76</v>
      </c>
      <c r="B63" s="2" t="s">
        <v>1757</v>
      </c>
      <c r="C63" s="3" t="s">
        <v>1732</v>
      </c>
      <c r="D63" s="3">
        <v>57</v>
      </c>
      <c r="E63" s="3">
        <v>22</v>
      </c>
      <c r="F63" s="3">
        <v>16</v>
      </c>
      <c r="G63" s="174">
        <v>8.2523148148148148E-3</v>
      </c>
      <c r="H63" s="174">
        <v>2.631944444444444E-2</v>
      </c>
      <c r="I63" s="174">
        <v>1.7812499999999998E-2</v>
      </c>
      <c r="J63" s="3" t="s">
        <v>1758</v>
      </c>
      <c r="K63" s="190"/>
    </row>
    <row r="64" spans="1:11" x14ac:dyDescent="0.2">
      <c r="A64" s="3">
        <v>72</v>
      </c>
      <c r="B64" s="2" t="s">
        <v>1759</v>
      </c>
      <c r="C64" s="3" t="s">
        <v>1732</v>
      </c>
      <c r="D64" s="3">
        <v>60</v>
      </c>
      <c r="E64" s="3">
        <v>23</v>
      </c>
      <c r="F64" s="3">
        <v>17</v>
      </c>
      <c r="G64" s="174">
        <v>8.5300925925925926E-3</v>
      </c>
      <c r="H64" s="174">
        <v>2.8356481481481483E-2</v>
      </c>
      <c r="I64" s="174">
        <v>1.7777777777777778E-2</v>
      </c>
      <c r="J64" s="3" t="s">
        <v>1760</v>
      </c>
      <c r="K64" s="190"/>
    </row>
  </sheetData>
  <hyperlinks>
    <hyperlink ref="B3" r:id="rId1" display="https://www.sportstats.ca/display-results.xhtml?raceid=101437&amp;status=results&amp;category=Hommes" xr:uid="{C0053AB1-8948-3B4C-A34C-17588CEEF3A3}"/>
    <hyperlink ref="B4" r:id="rId2" display="https://www.sportstats.ca/display-results.xhtml?raceid=101437&amp;status=results&amp;category=Hommes" xr:uid="{440A7F4B-6B30-6643-BCDF-2E63B1132B08}"/>
    <hyperlink ref="B5" r:id="rId3" display="https://www.sportstats.ca/display-results.xhtml?raceid=101437&amp;status=results&amp;category=Hommes" xr:uid="{483238BB-60E5-864B-9EF2-D6A6E4B9388A}"/>
    <hyperlink ref="B6" r:id="rId4" display="https://www.sportstats.ca/display-results.xhtml?raceid=101437&amp;status=results&amp;category=Hommes" xr:uid="{4D843CAE-AD61-F847-BD93-5AE22D3C7D64}"/>
    <hyperlink ref="B7" r:id="rId5" display="https://www.sportstats.ca/display-results.xhtml?raceid=101437&amp;status=results&amp;category=Hommes" xr:uid="{1E82BA71-15CB-B646-B84C-F99C395F7677}"/>
    <hyperlink ref="B8" r:id="rId6" display="https://www.sportstats.ca/display-results.xhtml?raceid=101437&amp;status=results&amp;category=Hommes" xr:uid="{B71A4794-427B-8D47-8B2F-9BBD59CF365C}"/>
    <hyperlink ref="B9" r:id="rId7" display="https://www.sportstats.ca/display-results.xhtml?raceid=101437&amp;status=results&amp;category=Hommes" xr:uid="{DA91A206-2EA6-7643-8B31-30510DCC49D9}"/>
    <hyperlink ref="B10" r:id="rId8" display="https://www.sportstats.ca/display-results.xhtml?raceid=101437&amp;status=results&amp;category=Hommes" xr:uid="{26C62F6D-7A32-6C4D-B446-9651C826C220}"/>
    <hyperlink ref="B11" r:id="rId9" display="https://www.sportstats.ca/display-results.xhtml?raceid=101437&amp;status=results&amp;category=Hommes" xr:uid="{126CEAFA-94D2-1B4D-A17B-53EE441A39A2}"/>
    <hyperlink ref="B12" r:id="rId10" display="https://www.sportstats.ca/display-results.xhtml?raceid=101437&amp;status=results&amp;category=Hommes" xr:uid="{F9F7AEFD-34A3-7349-962C-3CE4DF2C079E}"/>
    <hyperlink ref="B13" r:id="rId11" display="https://www.sportstats.ca/display-results.xhtml?raceid=101437&amp;status=results&amp;category=Hommes" xr:uid="{49A27184-C1AF-3341-A604-D73C04C0CF92}"/>
    <hyperlink ref="B14" r:id="rId12" display="https://www.sportstats.ca/display-results.xhtml?raceid=101437&amp;status=results&amp;category=Hommes" xr:uid="{AB2FB445-0BFA-0D4E-B7E8-5FA5EAFC7FA9}"/>
    <hyperlink ref="B15" r:id="rId13" display="https://www.sportstats.ca/display-results.xhtml?raceid=101437&amp;status=results&amp;category=Hommes" xr:uid="{F6F466D3-1967-8349-BEED-2B2AA06FDEE3}"/>
    <hyperlink ref="B16" r:id="rId14" display="https://www.sportstats.ca/display-results.xhtml?raceid=101437&amp;status=results&amp;category=Hommes" xr:uid="{C203911D-3C1C-D348-8D01-0EE30EF5EE76}"/>
    <hyperlink ref="B17" r:id="rId15" display="https://www.sportstats.ca/display-results.xhtml?raceid=101437&amp;status=results&amp;category=Hommes" xr:uid="{99C12412-6C32-8243-B8FA-07FBDA762655}"/>
    <hyperlink ref="B18" r:id="rId16" display="https://www.sportstats.ca/display-results.xhtml?raceid=101437&amp;status=results&amp;category=Hommes" xr:uid="{07EB432A-B15A-094D-A23D-A98678BDE494}"/>
    <hyperlink ref="B19" r:id="rId17" display="https://www.sportstats.ca/display-results.xhtml?raceid=101437&amp;status=results&amp;category=Hommes" xr:uid="{57EA3984-3F68-B44E-AE1D-E8DFD3326698}"/>
    <hyperlink ref="B20" r:id="rId18" display="https://www.sportstats.ca/display-results.xhtml?raceid=101437&amp;status=results&amp;category=Hommes" xr:uid="{E9162A98-A817-D948-91F3-B64CC208AF7F}"/>
    <hyperlink ref="B21" r:id="rId19" display="https://www.sportstats.ca/display-results.xhtml?raceid=101437&amp;status=results&amp;category=Hommes" xr:uid="{2C71541A-C4A4-0747-9566-8759832C8EED}"/>
    <hyperlink ref="B22" r:id="rId20" display="https://www.sportstats.ca/display-results.xhtml?raceid=101437&amp;status=results&amp;category=Hommes" xr:uid="{7D293037-4FCE-FE4B-8350-4612AC7AA9DA}"/>
    <hyperlink ref="B23" r:id="rId21" display="https://www.sportstats.ca/display-results.xhtml?raceid=101437&amp;status=results&amp;category=Hommes" xr:uid="{CB0D2FB2-44F1-E441-A4E7-831E422745E4}"/>
    <hyperlink ref="B24" r:id="rId22" display="https://www.sportstats.ca/display-results.xhtml?raceid=101437&amp;status=results&amp;category=Hommes" xr:uid="{FD6EBFA6-31B4-294D-9AD4-7DBF5F13CC07}"/>
    <hyperlink ref="B25" r:id="rId23" display="https://www.sportstats.ca/display-results.xhtml?raceid=101437&amp;status=results&amp;category=Hommes" xr:uid="{1F659FF3-27E8-5D48-BA19-E9CF03BD4165}"/>
    <hyperlink ref="B26" r:id="rId24" display="https://www.sportstats.ca/display-results.xhtml?raceid=101437&amp;status=results&amp;category=Hommes" xr:uid="{1903A6EA-2D3B-8B4F-8E7B-FA336366CFE5}"/>
    <hyperlink ref="B27" r:id="rId25" display="https://www.sportstats.ca/display-results.xhtml?raceid=101437&amp;status=results&amp;category=Hommes" xr:uid="{D2DB20AC-4FC9-7E4B-9F5D-42F39D55CF47}"/>
    <hyperlink ref="B28" r:id="rId26" display="https://www.sportstats.ca/display-results.xhtml?raceid=101437&amp;status=results&amp;category=Hommes" xr:uid="{01AB0584-8B0A-8C41-9BBB-0CBE820650BA}"/>
    <hyperlink ref="B29" r:id="rId27" display="https://www.sportstats.ca/display-results.xhtml?raceid=101437&amp;status=results&amp;category=Hommes" xr:uid="{4E4737D1-94FD-3E48-AA5D-407CB4E4133D}"/>
    <hyperlink ref="B30" r:id="rId28" display="https://www.sportstats.ca/display-results.xhtml?raceid=101437&amp;status=results&amp;category=Hommes" xr:uid="{2B0E8F3D-0803-BE45-8FA8-9260057B0B19}"/>
    <hyperlink ref="B31" r:id="rId29" display="https://www.sportstats.ca/display-results.xhtml?raceid=101437&amp;status=results&amp;category=Hommes" xr:uid="{1AC5675E-5125-0B43-81F8-B3A7E08818DF}"/>
    <hyperlink ref="B32" r:id="rId30" display="https://www.sportstats.ca/display-results.xhtml?raceid=101437&amp;status=results&amp;category=Hommes" xr:uid="{6EBECA1C-3682-7943-B01A-4BD8D6A8E200}"/>
    <hyperlink ref="B33" r:id="rId31" display="https://www.sportstats.ca/display-results.xhtml?raceid=101437&amp;status=results&amp;category=Hommes" xr:uid="{2B9FDDC6-AE24-B04E-A370-52D66CF186DC}"/>
    <hyperlink ref="B34" r:id="rId32" display="https://www.sportstats.ca/display-results.xhtml?raceid=101437&amp;status=results&amp;category=Hommes" xr:uid="{BD4445C9-55ED-0744-A752-8CB628827384}"/>
    <hyperlink ref="B35" r:id="rId33" display="https://www.sportstats.ca/display-results.xhtml?raceid=101437&amp;status=results&amp;category=Hommes" xr:uid="{0A65F6C6-590E-EA41-92CF-54F5070AAAF6}"/>
    <hyperlink ref="B36" r:id="rId34" display="https://www.sportstats.ca/display-results.xhtml?raceid=101437&amp;status=results&amp;category=Hommes" xr:uid="{6F1EFDFB-D5A9-8043-8507-16D0A29E4DEB}"/>
    <hyperlink ref="B37" r:id="rId35" display="https://www.sportstats.ca/display-results.xhtml?raceid=101437&amp;status=results&amp;category=Hommes" xr:uid="{750EDB9F-CC09-2948-BD8A-A014B43EEF41}"/>
    <hyperlink ref="B38" r:id="rId36" display="https://www.sportstats.ca/display-results.xhtml?raceid=101437&amp;status=results&amp;category=Hommes" xr:uid="{2A981991-F558-8B4D-8914-B0C1579F44F2}"/>
    <hyperlink ref="B39" r:id="rId37" display="https://www.sportstats.ca/display-results.xhtml?raceid=101437&amp;status=results&amp;category=Hommes" xr:uid="{2A1D9747-0726-A54E-AAB3-B7F533D326E4}"/>
    <hyperlink ref="B42" r:id="rId38" display="https://www.sportstats.ca/display-results.xhtml?raceid=101437&amp;status=results&amp;category=Femmes" xr:uid="{B8BE4CB1-E6F3-3445-B41C-15BDA24F32C9}"/>
    <hyperlink ref="B43" r:id="rId39" display="https://www.sportstats.ca/display-results.xhtml?raceid=101437&amp;status=results&amp;category=Femmes" xr:uid="{DF1319B8-6DE3-E740-9135-336A4F6DCEDF}"/>
    <hyperlink ref="B44" r:id="rId40" display="https://www.sportstats.ca/display-results.xhtml?raceid=101437&amp;status=results&amp;category=Femmes" xr:uid="{66518E75-F5E8-3A40-9743-B3F4E29D64D9}"/>
    <hyperlink ref="B45" r:id="rId41" display="https://www.sportstats.ca/display-results.xhtml?raceid=101437&amp;status=results&amp;category=Femmes" xr:uid="{B62FE4BB-BAA2-5349-92CA-7F54FEFB2DDA}"/>
    <hyperlink ref="B46" r:id="rId42" display="https://www.sportstats.ca/display-results.xhtml?raceid=101437&amp;status=results&amp;category=Femmes" xr:uid="{9AE95C31-7899-B045-80F6-2F7E9EC53F68}"/>
    <hyperlink ref="B47" r:id="rId43" display="https://www.sportstats.ca/display-results.xhtml?raceid=101437&amp;status=results&amp;category=Femmes" xr:uid="{D4E6E205-9196-244D-B488-15DBAD2DC6FA}"/>
    <hyperlink ref="B48" r:id="rId44" display="https://www.sportstats.ca/display-results.xhtml?raceid=101437&amp;status=results&amp;category=Femmes" xr:uid="{CF0C4FAD-8720-BA48-80FF-6FF426460482}"/>
    <hyperlink ref="B49" r:id="rId45" display="https://www.sportstats.ca/display-results.xhtml?raceid=101437&amp;status=results&amp;category=Femmes" xr:uid="{D6011470-807B-B543-AD4A-AA69120A8B83}"/>
    <hyperlink ref="B50" r:id="rId46" display="https://www.sportstats.ca/display-results.xhtml?raceid=101437&amp;status=results&amp;category=Femmes" xr:uid="{802191A0-5E65-0B45-BC91-754ADBB0E95C}"/>
    <hyperlink ref="B51" r:id="rId47" display="https://www.sportstats.ca/display-results.xhtml?raceid=101437&amp;status=results&amp;category=Femmes" xr:uid="{241D710D-3FC8-EA42-85AC-A66574CAFBB0}"/>
    <hyperlink ref="B52" r:id="rId48" display="https://www.sportstats.ca/display-results.xhtml?raceid=101437&amp;status=results&amp;category=Femmes" xr:uid="{11895CEE-4C08-D64D-BC81-5FF545E99F24}"/>
    <hyperlink ref="B53" r:id="rId49" display="https://www.sportstats.ca/display-results.xhtml?raceid=101437&amp;status=results&amp;category=Femmes" xr:uid="{C92342E7-6518-CB4B-82C1-79509BBBFAA0}"/>
    <hyperlink ref="B54" r:id="rId50" display="https://www.sportstats.ca/display-results.xhtml?raceid=101437&amp;status=results&amp;category=Femmes" xr:uid="{A9BE1790-7164-734B-A321-7E395956942B}"/>
    <hyperlink ref="B55" r:id="rId51" display="https://www.sportstats.ca/display-results.xhtml?raceid=101437&amp;status=results&amp;category=Femmes" xr:uid="{8FA8E108-F29F-3541-B33A-2D0AB7628F52}"/>
    <hyperlink ref="B56" r:id="rId52" display="https://www.sportstats.ca/display-results.xhtml?raceid=101437&amp;status=results&amp;category=Femmes" xr:uid="{DB650876-ACB7-D945-A2B9-D337D22304D9}"/>
    <hyperlink ref="B57" r:id="rId53" display="https://www.sportstats.ca/display-results.xhtml?raceid=101437&amp;status=results&amp;category=Femmes" xr:uid="{B15D22FE-D922-6B4E-81E2-CB4B24663D50}"/>
    <hyperlink ref="B58" r:id="rId54" display="https://www.sportstats.ca/display-results.xhtml?raceid=101437&amp;status=results&amp;category=Femmes" xr:uid="{14FC8B3C-7C7C-AA44-82CE-8715E3E7E8BD}"/>
    <hyperlink ref="B59" r:id="rId55" display="https://www.sportstats.ca/display-results.xhtml?raceid=101437&amp;status=results&amp;category=Femmes" xr:uid="{D1E2CED1-9AF6-EA42-BCFE-D712975AE5CF}"/>
    <hyperlink ref="B60" r:id="rId56" display="https://www.sportstats.ca/display-results.xhtml?raceid=101437&amp;status=results&amp;category=Femmes" xr:uid="{ED4DF8FC-AEC6-3648-90D2-D58290F89EEE}"/>
    <hyperlink ref="B61" r:id="rId57" display="https://www.sportstats.ca/display-results.xhtml?raceid=101437&amp;status=results&amp;category=Femmes" xr:uid="{381D0E70-EA6B-4B4B-A76A-0F16FD990DF3}"/>
    <hyperlink ref="B62" r:id="rId58" display="https://www.sportstats.ca/display-results.xhtml?raceid=101437&amp;status=results&amp;category=Femmes" xr:uid="{57875E09-F51E-B848-977D-E37232D2FD29}"/>
    <hyperlink ref="B63" r:id="rId59" display="https://www.sportstats.ca/display-results.xhtml?raceid=101437&amp;status=results&amp;category=Femmes" xr:uid="{43417CB0-EF98-5D47-87EF-2C1ACA6FA430}"/>
    <hyperlink ref="B64" r:id="rId60" display="https://www.sportstats.ca/display-results.xhtml?raceid=101437&amp;status=results&amp;category=Femmes" xr:uid="{9EE3335E-AF91-8E40-9788-ABBD1FEB79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2</vt:i4>
      </vt:variant>
    </vt:vector>
  </HeadingPairs>
  <TitlesOfParts>
    <vt:vector size="17" baseType="lpstr">
      <vt:lpstr>Global Femmes</vt:lpstr>
      <vt:lpstr>Global Hommes</vt:lpstr>
      <vt:lpstr>Normes Hommes</vt:lpstr>
      <vt:lpstr>Normes femmes</vt:lpstr>
      <vt:lpstr>Pointage course</vt:lpstr>
      <vt:lpstr>Paatq</vt:lpstr>
      <vt:lpstr>GP Joliette</vt:lpstr>
      <vt:lpstr>GP Drummondville</vt:lpstr>
      <vt:lpstr>CAMTRIMTL</vt:lpstr>
      <vt:lpstr>KelownaF</vt:lpstr>
      <vt:lpstr>KelownaH</vt:lpstr>
      <vt:lpstr>Magog M</vt:lpstr>
      <vt:lpstr>Magog F</vt:lpstr>
      <vt:lpstr>GP Duchesnay</vt:lpstr>
      <vt:lpstr>Valleyfield</vt:lpstr>
      <vt:lpstr>'Global Femmes'!_FilterDatabase</vt:lpstr>
      <vt:lpstr>'Global Hommes'!_FilterDatabase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2018-06-06T01:46:26Z</dcterms:created>
  <dcterms:modified xsi:type="dcterms:W3CDTF">2020-02-18T21:15:52Z</dcterms:modified>
</cp:coreProperties>
</file>