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0"/>
  <workbookPr/>
  <mc:AlternateContent xmlns:mc="http://schemas.openxmlformats.org/markup-compatibility/2006">
    <mc:Choice Requires="x15">
      <x15ac:absPath xmlns:x15ac="http://schemas.microsoft.com/office/spreadsheetml/2010/11/ac" url="/Users/fslarochelle/Documents/"/>
    </mc:Choice>
  </mc:AlternateContent>
  <xr:revisionPtr revIDLastSave="0" documentId="13_ncr:1_{DAAEA185-078B-6E44-B77D-28C912C75517}" xr6:coauthVersionLast="36" xr6:coauthVersionMax="36" xr10:uidLastSave="{00000000-0000-0000-0000-000000000000}"/>
  <bookViews>
    <workbookView xWindow="0" yWindow="540" windowWidth="28800" windowHeight="15640" tabRatio="500" activeTab="1" xr2:uid="{00000000-000D-0000-FFFF-FFFF00000000}"/>
  </bookViews>
  <sheets>
    <sheet name="Global Filles " sheetId="7" r:id="rId1"/>
    <sheet name="Global Gars" sheetId="6" r:id="rId2"/>
    <sheet name="Normes Hommes" sheetId="1" r:id="rId3"/>
    <sheet name="Normes femmes" sheetId="2" r:id="rId4"/>
    <sheet name="Pointage course" sheetId="3" r:id="rId5"/>
    <sheet name="Paatq" sheetId="12" r:id="rId6"/>
    <sheet name="GP Joliette" sheetId="4" r:id="rId7"/>
    <sheet name="GP Drummondville" sheetId="8" r:id="rId8"/>
    <sheet name="GP Gatineau" sheetId="9" r:id="rId9"/>
    <sheet name="GP Magog" sheetId="10" r:id="rId10"/>
    <sheet name="GP MTL" sheetId="11" r:id="rId11"/>
  </sheets>
  <definedNames>
    <definedName name="_xlnm._FilterDatabase" localSheetId="0">'Global Filles '!$A$5:$Y$5</definedName>
    <definedName name="_xlnm._FilterDatabase" localSheetId="1">'Global Gars'!$A$5:$Y$5</definedName>
    <definedName name="_xlnm._FilterDatabase" localSheetId="8" hidden="1">'GP Gatineau'!$B$32:$L$32</definedName>
    <definedName name="_xlnm._FilterDatabase" localSheetId="9" hidden="1">'GP Magog'!$B$61:$O$61</definedName>
  </definedNames>
  <calcPr calcId="181029"/>
  <extLst>
    <ext xmlns:x14="http://schemas.microsoft.com/office/spreadsheetml/2009/9/main" uri="{79F54976-1DA5-4618-B147-4CDE4B953A38}">
      <x14:workbookPr defaultImageDpi="32767"/>
    </ext>
  </extLst>
</workbook>
</file>

<file path=xl/calcChain.xml><?xml version="1.0" encoding="utf-8"?>
<calcChain xmlns="http://schemas.openxmlformats.org/spreadsheetml/2006/main">
  <c r="H13" i="6" l="1"/>
  <c r="L10" i="7" l="1"/>
  <c r="H12" i="7" l="1"/>
  <c r="H12" i="6"/>
  <c r="H24" i="6" l="1"/>
  <c r="H28" i="6"/>
  <c r="H15" i="7" l="1"/>
  <c r="H21" i="7"/>
  <c r="H16" i="6"/>
  <c r="H29" i="6" l="1"/>
  <c r="J29" i="6"/>
  <c r="J25" i="6"/>
  <c r="J10" i="7"/>
  <c r="J6" i="7"/>
  <c r="L12" i="7" l="1"/>
  <c r="J7" i="7" l="1"/>
  <c r="J8" i="7"/>
  <c r="J9" i="7"/>
  <c r="J11" i="7"/>
  <c r="J15" i="7"/>
  <c r="J12" i="7"/>
  <c r="J13" i="7"/>
  <c r="J14" i="7"/>
  <c r="J19" i="7"/>
  <c r="J16" i="7"/>
  <c r="J17" i="7"/>
  <c r="L11" i="7"/>
  <c r="L13" i="7"/>
  <c r="L19" i="7"/>
  <c r="L16" i="7"/>
  <c r="L18" i="7"/>
  <c r="L25" i="7" l="1"/>
  <c r="H10" i="7" l="1"/>
  <c r="H20" i="7"/>
  <c r="L17" i="7" l="1"/>
  <c r="M20" i="7" l="1"/>
  <c r="M21" i="7"/>
  <c r="M29" i="6"/>
  <c r="W23" i="6" l="1"/>
  <c r="M32" i="6"/>
  <c r="W29" i="6"/>
  <c r="W20" i="6"/>
  <c r="W18" i="6"/>
  <c r="W21" i="6"/>
  <c r="W22" i="6"/>
  <c r="W11" i="6"/>
  <c r="W14" i="6"/>
  <c r="W12" i="6"/>
  <c r="W8" i="6"/>
  <c r="W15" i="6"/>
  <c r="W16" i="7"/>
  <c r="W19" i="7"/>
  <c r="W15" i="7"/>
  <c r="W11" i="7"/>
  <c r="W14" i="7"/>
  <c r="W8" i="7"/>
  <c r="J11" i="6" l="1"/>
  <c r="F11" i="6"/>
  <c r="H27" i="6"/>
  <c r="W12" i="7"/>
  <c r="X12" i="7" s="1"/>
  <c r="X15" i="7"/>
  <c r="W13" i="7"/>
  <c r="X13" i="7" s="1"/>
  <c r="W10" i="7"/>
  <c r="X10" i="7" s="1"/>
  <c r="W17" i="7"/>
  <c r="X17" i="7" s="1"/>
  <c r="X11" i="7"/>
  <c r="X19" i="7"/>
  <c r="W18" i="7"/>
  <c r="X18" i="7" s="1"/>
  <c r="X16" i="7"/>
  <c r="W20" i="7"/>
  <c r="X20" i="7" s="1"/>
  <c r="Y20" i="7" s="1"/>
  <c r="X8" i="7"/>
  <c r="X14" i="7"/>
  <c r="W22" i="7"/>
  <c r="X22" i="7" s="1"/>
  <c r="W21" i="7"/>
  <c r="X21" i="7" s="1"/>
  <c r="Y21" i="7" s="1"/>
  <c r="W23" i="7"/>
  <c r="X23" i="7" s="1"/>
  <c r="W24" i="7"/>
  <c r="X24" i="7" s="1"/>
  <c r="W25" i="7"/>
  <c r="X25" i="7" s="1"/>
  <c r="W6" i="7"/>
  <c r="X6" i="7" s="1"/>
  <c r="W9" i="7"/>
  <c r="X9" i="7" s="1"/>
  <c r="X15" i="6"/>
  <c r="W17" i="6"/>
  <c r="X17" i="6" s="1"/>
  <c r="W16" i="6"/>
  <c r="X16" i="6" s="1"/>
  <c r="X12" i="6"/>
  <c r="X14" i="6"/>
  <c r="X18" i="6"/>
  <c r="W25" i="6"/>
  <c r="X25" i="6" s="1"/>
  <c r="W19" i="6"/>
  <c r="X19" i="6" s="1"/>
  <c r="X21" i="6"/>
  <c r="W26" i="6"/>
  <c r="X26" i="6" s="1"/>
  <c r="X22" i="6"/>
  <c r="X8" i="6"/>
  <c r="X23" i="6"/>
  <c r="W9" i="6"/>
  <c r="X9" i="6" s="1"/>
  <c r="X11" i="6"/>
  <c r="W30" i="6"/>
  <c r="X30" i="6" s="1"/>
  <c r="W27" i="6"/>
  <c r="X27" i="6" s="1"/>
  <c r="X29" i="6"/>
  <c r="Y29" i="6" s="1"/>
  <c r="W24" i="6"/>
  <c r="X24" i="6" s="1"/>
  <c r="W32" i="6"/>
  <c r="X32" i="6" s="1"/>
  <c r="Y32" i="6" s="1"/>
  <c r="X20" i="6"/>
  <c r="W28" i="6"/>
  <c r="X28" i="6" s="1"/>
  <c r="W31" i="6"/>
  <c r="X31" i="6" s="1"/>
  <c r="W10" i="6"/>
  <c r="X10" i="6" s="1"/>
  <c r="W6" i="6"/>
  <c r="X6" i="6" s="1"/>
  <c r="W7" i="6"/>
  <c r="X7" i="6" s="1"/>
  <c r="W13" i="6"/>
  <c r="X13" i="6" s="1"/>
  <c r="F9" i="7"/>
  <c r="H9" i="7"/>
  <c r="L9" i="7"/>
  <c r="W7" i="7"/>
  <c r="X7" i="7"/>
  <c r="F13" i="7"/>
  <c r="H13" i="7"/>
  <c r="F12" i="7"/>
  <c r="F11" i="7"/>
  <c r="H11" i="7"/>
  <c r="F15" i="7"/>
  <c r="L15" i="7"/>
  <c r="F18" i="7"/>
  <c r="H18" i="7"/>
  <c r="J18" i="7"/>
  <c r="F17" i="7"/>
  <c r="H17" i="7"/>
  <c r="F10" i="7"/>
  <c r="F19" i="7"/>
  <c r="F16" i="7"/>
  <c r="H16" i="7"/>
  <c r="J22" i="7"/>
  <c r="L22" i="7" s="1"/>
  <c r="F23" i="7"/>
  <c r="H23" i="7"/>
  <c r="J23" i="7"/>
  <c r="L23" i="7" s="1"/>
  <c r="H24" i="7"/>
  <c r="J24" i="7"/>
  <c r="L24" i="7" s="1"/>
  <c r="H25" i="7"/>
  <c r="J25" i="7"/>
  <c r="F6" i="7"/>
  <c r="L6" i="7"/>
  <c r="F8" i="7"/>
  <c r="F7" i="7"/>
  <c r="H7" i="7"/>
  <c r="L7" i="7"/>
  <c r="F14" i="7"/>
  <c r="H14" i="7"/>
  <c r="L14" i="7"/>
  <c r="F14" i="6"/>
  <c r="H14" i="6"/>
  <c r="J14" i="6"/>
  <c r="L14" i="6"/>
  <c r="F13" i="6"/>
  <c r="J13" i="6"/>
  <c r="L13" i="6"/>
  <c r="F17" i="6"/>
  <c r="H17" i="6"/>
  <c r="J17" i="6"/>
  <c r="L17" i="6"/>
  <c r="F16" i="6"/>
  <c r="J16" i="6"/>
  <c r="L16" i="6"/>
  <c r="F8" i="6"/>
  <c r="J8" i="6"/>
  <c r="L8" i="6"/>
  <c r="F9" i="6"/>
  <c r="J9" i="6"/>
  <c r="L9" i="6"/>
  <c r="H11" i="6"/>
  <c r="L11" i="6"/>
  <c r="F12" i="6"/>
  <c r="J12" i="6"/>
  <c r="L12" i="6"/>
  <c r="L18" i="6"/>
  <c r="F18" i="6"/>
  <c r="H18" i="6"/>
  <c r="J18" i="6"/>
  <c r="F21" i="6"/>
  <c r="J21" i="6"/>
  <c r="L21" i="6"/>
  <c r="F30" i="6"/>
  <c r="J30" i="6"/>
  <c r="J27" i="6"/>
  <c r="L27" i="6"/>
  <c r="F25" i="6"/>
  <c r="F19" i="6"/>
  <c r="H19" i="6"/>
  <c r="J19" i="6"/>
  <c r="L19" i="6"/>
  <c r="H26" i="6"/>
  <c r="J26" i="6"/>
  <c r="L26" i="6"/>
  <c r="F22" i="6"/>
  <c r="J22" i="6"/>
  <c r="L22" i="6"/>
  <c r="F23" i="6"/>
  <c r="J23" i="6"/>
  <c r="L23" i="6"/>
  <c r="F24" i="6"/>
  <c r="J24" i="6"/>
  <c r="L24" i="6"/>
  <c r="J31" i="6"/>
  <c r="L31" i="6"/>
  <c r="J10" i="6"/>
  <c r="F6" i="6"/>
  <c r="H6" i="6"/>
  <c r="J6" i="6"/>
  <c r="L6" i="6"/>
  <c r="F7" i="6"/>
  <c r="J7" i="6"/>
  <c r="F20" i="6"/>
  <c r="H20" i="6"/>
  <c r="J20" i="6"/>
  <c r="L20" i="6"/>
  <c r="F28" i="6"/>
  <c r="J28" i="6"/>
  <c r="L28" i="6"/>
  <c r="F15" i="6"/>
  <c r="H15" i="6"/>
  <c r="J15" i="6"/>
  <c r="L15" i="6"/>
  <c r="M23" i="6" l="1"/>
  <c r="M19" i="6"/>
  <c r="M18" i="6"/>
  <c r="M25" i="6"/>
  <c r="M13" i="6"/>
  <c r="M6" i="6"/>
  <c r="M9" i="6"/>
  <c r="M8" i="6"/>
  <c r="M17" i="6"/>
  <c r="M11" i="6"/>
  <c r="M14" i="6"/>
  <c r="M20" i="6"/>
  <c r="M30" i="6"/>
  <c r="M15" i="6"/>
  <c r="M31" i="6"/>
  <c r="M22" i="6"/>
  <c r="M27" i="6"/>
  <c r="M24" i="6"/>
  <c r="M28" i="6"/>
  <c r="M21" i="6"/>
  <c r="M12" i="6"/>
  <c r="M16" i="6"/>
  <c r="M26" i="6"/>
  <c r="M10" i="6"/>
  <c r="M7" i="6"/>
  <c r="M15" i="7"/>
  <c r="M18" i="7"/>
  <c r="M12" i="7"/>
  <c r="M14" i="7"/>
  <c r="M25" i="7"/>
  <c r="M24" i="7"/>
  <c r="M19" i="7"/>
  <c r="M10" i="7"/>
  <c r="M9" i="7"/>
  <c r="M7" i="7"/>
  <c r="M23" i="7"/>
  <c r="M17" i="7"/>
  <c r="M11" i="7"/>
  <c r="M6" i="7"/>
  <c r="M16" i="7"/>
  <c r="M22" i="7"/>
  <c r="M13" i="7"/>
  <c r="Y27" i="6"/>
  <c r="Y13" i="6"/>
  <c r="Y17" i="6"/>
  <c r="Y31" i="6"/>
  <c r="Y22" i="6"/>
  <c r="Y20" i="6"/>
  <c r="Y17" i="7"/>
  <c r="Y25" i="7"/>
  <c r="Y23" i="7"/>
  <c r="Y16" i="7"/>
  <c r="Y19" i="7"/>
  <c r="Y22" i="7"/>
  <c r="Y18" i="7"/>
  <c r="Y15" i="7"/>
  <c r="Y13" i="7"/>
  <c r="Y6" i="7"/>
  <c r="Y15" i="6"/>
  <c r="Y10" i="6"/>
  <c r="Y23" i="6"/>
  <c r="Y25" i="6"/>
  <c r="Y21" i="6"/>
  <c r="Y18" i="6"/>
  <c r="Y7" i="6"/>
  <c r="Y6" i="6"/>
  <c r="Y24" i="6"/>
  <c r="Y26" i="6"/>
  <c r="Y19" i="6"/>
  <c r="Y30" i="6"/>
  <c r="Y8" i="6"/>
  <c r="Y14" i="6"/>
  <c r="Y11" i="6"/>
  <c r="Y12" i="6"/>
  <c r="Y16" i="6"/>
  <c r="Y7" i="7"/>
  <c r="Y14" i="7"/>
  <c r="Y9" i="6"/>
  <c r="Y11" i="7"/>
  <c r="Y28" i="6"/>
  <c r="Y24" i="7"/>
  <c r="Y12" i="7"/>
  <c r="Y10" i="7"/>
  <c r="Y9" i="7"/>
  <c r="Y8" i="7" l="1"/>
  <c r="M8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Francis Sarrasin Larochelle</author>
    <author>Microsoft Office User</author>
  </authors>
  <commentList>
    <comment ref="N5" authorId="0" shapeId="0" xr:uid="{43A072BC-6100-D44A-9CBC-031A82E47DBB}">
      <text>
        <r>
          <rPr>
            <b/>
            <sz val="10"/>
            <color rgb="FF000000"/>
            <rFont val="Tahoma"/>
            <family val="2"/>
          </rPr>
          <t>Francis Sarrasin Larochelle: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Rang mondial au 3 septembre</t>
        </r>
      </text>
    </comment>
    <comment ref="O5" authorId="0" shapeId="0" xr:uid="{9753C9B6-A07A-C541-B9F8-762135E3B461}">
      <text>
        <r>
          <rPr>
            <b/>
            <sz val="10"/>
            <color rgb="FF000000"/>
            <rFont val="Tahoma"/>
            <family val="2"/>
          </rPr>
          <t>Francis Sarrasin Larochelle: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Membre de l'équipe junior, U23 ou élite à Gold Coast</t>
        </r>
      </text>
    </comment>
    <comment ref="P5" authorId="0" shapeId="0" xr:uid="{7124AD19-8D7F-AB44-96FC-12D0D15BFA4D}">
      <text>
        <r>
          <rPr>
            <b/>
            <sz val="10"/>
            <color rgb="FF000000"/>
            <rFont val="Tahoma"/>
            <family val="2"/>
          </rPr>
          <t>Francis Sarrasin Larochelle: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Nombre de critères du PAATQ atteint depuis le 1er janvier</t>
        </r>
      </text>
    </comment>
    <comment ref="I8" authorId="1" shapeId="0" xr:uid="{B3B16778-EF4C-4648-9BBC-6E70587F4134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2:21,9 en 50m</t>
        </r>
      </text>
    </comment>
    <comment ref="K12" authorId="1" shapeId="0" xr:uid="{7A354A33-99E4-5A47-A3BE-E9C26F8909A7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04:47,9 au 400</t>
        </r>
      </text>
    </comment>
    <comment ref="K17" authorId="1" shapeId="0" xr:uid="{6D8A5BB9-0FA3-C14D-BA46-8F45656117CB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4:52,2 en longcourse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Francis Sarrasin Larochelle</author>
    <author>Microsoft Office User</author>
  </authors>
  <commentList>
    <comment ref="N5" authorId="0" shapeId="0" xr:uid="{959B0D70-DCDE-9745-82A6-DC2F94FE7794}">
      <text>
        <r>
          <rPr>
            <b/>
            <sz val="10"/>
            <color rgb="FF000000"/>
            <rFont val="Tahoma"/>
            <family val="2"/>
          </rPr>
          <t>Francis Sarrasin Larochelle: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Classement ITU au 5 septembre</t>
        </r>
      </text>
    </comment>
    <comment ref="O5" authorId="0" shapeId="0" xr:uid="{18B2BBC7-BA67-2049-AEB9-B0B0F5311552}">
      <text>
        <r>
          <rPr>
            <b/>
            <sz val="10"/>
            <color rgb="FF000000"/>
            <rFont val="Tahoma"/>
            <family val="2"/>
          </rPr>
          <t>Francis Sarrasin Larochelle: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Sélectionné sur l'Équipe junior, U23 ou Élite à Gold Coast</t>
        </r>
      </text>
    </comment>
    <comment ref="P5" authorId="0" shapeId="0" xr:uid="{D57E557C-CDAA-AB43-8D6D-48ED92A0B248}">
      <text>
        <r>
          <rPr>
            <b/>
            <sz val="10"/>
            <color rgb="FF000000"/>
            <rFont val="Tahoma"/>
            <family val="2"/>
          </rPr>
          <t>Francis Sarrasin Larochelle: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Nombre de critères atteint du PAATQ depuis le 1er janvier</t>
        </r>
      </text>
    </comment>
    <comment ref="I10" authorId="1" shapeId="0" xr:uid="{AEC56757-5E42-BE47-9FA8-3D2A5F126066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2:04,0 en 50m</t>
        </r>
      </text>
    </comment>
    <comment ref="K15" authorId="1" shapeId="0" xr:uid="{AABBC1B3-1247-B14D-A23B-2742DDCF858D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4 56,8 long course converti en short</t>
        </r>
      </text>
    </comment>
  </commentList>
</comments>
</file>

<file path=xl/sharedStrings.xml><?xml version="1.0" encoding="utf-8"?>
<sst xmlns="http://schemas.openxmlformats.org/spreadsheetml/2006/main" count="2177" uniqueCount="1245">
  <si>
    <t>Natation</t>
  </si>
  <si>
    <t>Course à pied</t>
  </si>
  <si>
    <t>Pointage</t>
  </si>
  <si>
    <t>PMO</t>
  </si>
  <si>
    <t>1500m</t>
  </si>
  <si>
    <t>3 km</t>
  </si>
  <si>
    <t>5 km</t>
  </si>
  <si>
    <t>ATATION</t>
  </si>
  <si>
    <t>COURSE À PIED</t>
  </si>
  <si>
    <t>200m</t>
  </si>
  <si>
    <t>400m</t>
  </si>
  <si>
    <t>800m</t>
  </si>
  <si>
    <t>Championnat canadien Kelowna Elite</t>
  </si>
  <si>
    <t xml:space="preserve">Grand Prix Magog et Montréal </t>
  </si>
  <si>
    <t>Grand Prix Joliette, Drummond, Gatineau et Canadien Junior</t>
  </si>
  <si>
    <t>Rang</t>
  </si>
  <si>
    <t>DOSSARD</t>
  </si>
  <si>
    <t>NOM</t>
  </si>
  <si>
    <t>CATÉGORIE</t>
  </si>
  <si>
    <t>PLACE SEXE</t>
  </si>
  <si>
    <t>PLACE CAT.</t>
  </si>
  <si>
    <t>NATATION</t>
  </si>
  <si>
    <t>VÉLO</t>
  </si>
  <si>
    <t>COURSE</t>
  </si>
  <si>
    <t>ARRIVÉE</t>
  </si>
  <si>
    <t>Pavlos ANTONIADES</t>
  </si>
  <si>
    <t>M-ELITE-JR</t>
  </si>
  <si>
    <t>00:59:51.3</t>
  </si>
  <si>
    <t>Jeremy BRIAND</t>
  </si>
  <si>
    <t>M-ELITE</t>
  </si>
  <si>
    <t>01:00:09.2</t>
  </si>
  <si>
    <t>Felix PLOURDE-COUTURE</t>
  </si>
  <si>
    <t>01:00:12.0</t>
  </si>
  <si>
    <t>Edouard GARNEAU</t>
  </si>
  <si>
    <t>01:00:12.2</t>
  </si>
  <si>
    <t>Nicolas GILBERT</t>
  </si>
  <si>
    <t>01:00:27.1</t>
  </si>
  <si>
    <t>Jeremie MARTIN</t>
  </si>
  <si>
    <t>01:00:38.4</t>
  </si>
  <si>
    <t>Gabriel LEGAULT</t>
  </si>
  <si>
    <t>01:00:46.2</t>
  </si>
  <si>
    <t>Xavier HOULE</t>
  </si>
  <si>
    <t>01:00:58.7</t>
  </si>
  <si>
    <t>Thomas WINDISCH</t>
  </si>
  <si>
    <t>01:01:03.8</t>
  </si>
  <si>
    <t>Edmond ROY</t>
  </si>
  <si>
    <t>01:01:09.9</t>
  </si>
  <si>
    <t>Filip MAINVILLE</t>
  </si>
  <si>
    <t>01:01:23.6</t>
  </si>
  <si>
    <t>Olivier FOREST</t>
  </si>
  <si>
    <t>01:01:25.9</t>
  </si>
  <si>
    <t>Jacob JAMNICKY</t>
  </si>
  <si>
    <t>01:01:33.6</t>
  </si>
  <si>
    <t>Remi POIRIER</t>
  </si>
  <si>
    <t>01:01:49.0</t>
  </si>
  <si>
    <t>Dylan PUST</t>
  </si>
  <si>
    <t>01:01:52.4</t>
  </si>
  <si>
    <t>Nicolas HARVEY</t>
  </si>
  <si>
    <t>01:01:54.9</t>
  </si>
  <si>
    <t>Nicolas PROULX-BEGIN</t>
  </si>
  <si>
    <t>01:02:15.3</t>
  </si>
  <si>
    <t>Leo ROY</t>
  </si>
  <si>
    <t>01:03:41.2</t>
  </si>
  <si>
    <t>David LACOMBE</t>
  </si>
  <si>
    <t>01:04:40.6</t>
  </si>
  <si>
    <t>Thomas BILODEAU</t>
  </si>
  <si>
    <t>01:04:46.6</t>
  </si>
  <si>
    <t>Jeremy GOUIN</t>
  </si>
  <si>
    <t>01:05:04.2</t>
  </si>
  <si>
    <t>Edward OUELLET</t>
  </si>
  <si>
    <t>01:05:04.8</t>
  </si>
  <si>
    <t>Martin LAMONTAGNE LACASSE</t>
  </si>
  <si>
    <t>No age</t>
  </si>
  <si>
    <t>01:05:59.3</t>
  </si>
  <si>
    <t>Emile TETREAULT</t>
  </si>
  <si>
    <t>01:06:04.8</t>
  </si>
  <si>
    <t>Samuel COTE</t>
  </si>
  <si>
    <t>01:06:23.6</t>
  </si>
  <si>
    <t>David SIMPKIN</t>
  </si>
  <si>
    <t>01:06:41.3</t>
  </si>
  <si>
    <t>William NOLET</t>
  </si>
  <si>
    <t>01:07:01.4</t>
  </si>
  <si>
    <t>Rikigoro SHINOZUKA</t>
  </si>
  <si>
    <t>01:07:05.8</t>
  </si>
  <si>
    <t>Pierre-Luc BELANGER-MELANCON</t>
  </si>
  <si>
    <t>01:07:14.8</t>
  </si>
  <si>
    <t>Thomas TETU</t>
  </si>
  <si>
    <t>01:07:43.1</t>
  </si>
  <si>
    <t>Celine MARKS</t>
  </si>
  <si>
    <t>F-ELITE</t>
  </si>
  <si>
    <t>01:09:53.4</t>
  </si>
  <si>
    <t>Elizabeth LEMIEUX</t>
  </si>
  <si>
    <t>F-ELITE-JR</t>
  </si>
  <si>
    <t>01:10:16.8</t>
  </si>
  <si>
    <t>Claudie SIMARD</t>
  </si>
  <si>
    <t>01:10:26.5</t>
  </si>
  <si>
    <t>Andreanne BRIERE-DULUDE</t>
  </si>
  <si>
    <t>01:10:40.5</t>
  </si>
  <si>
    <t>Elise BOLGER</t>
  </si>
  <si>
    <t>01:11:01.2</t>
  </si>
  <si>
    <t>Teagan SHAPANSKY</t>
  </si>
  <si>
    <t>01:11:22.2</t>
  </si>
  <si>
    <t>Alexandrine COURSOL</t>
  </si>
  <si>
    <t>01:11:46.7</t>
  </si>
  <si>
    <t>Claudelle DUMAS</t>
  </si>
  <si>
    <t>01:12:02.3</t>
  </si>
  <si>
    <t>Rachel FAULDS</t>
  </si>
  <si>
    <t>01:12:16.8</t>
  </si>
  <si>
    <t>Catherine CHOUINARD</t>
  </si>
  <si>
    <t>01:12:21.3</t>
  </si>
  <si>
    <t>Meagan ADAMS</t>
  </si>
  <si>
    <t>01:12:29.4</t>
  </si>
  <si>
    <t>Maude PLOUFFE</t>
  </si>
  <si>
    <t>01:13:21.1</t>
  </si>
  <si>
    <t>Sandrine VEILLETTE</t>
  </si>
  <si>
    <t>01:13:47.9</t>
  </si>
  <si>
    <t>Marie-Ange HEBERT</t>
  </si>
  <si>
    <t>01:13:53.8</t>
  </si>
  <si>
    <t>Beatrice GILBERT</t>
  </si>
  <si>
    <t>01:14:10.9</t>
  </si>
  <si>
    <t>Ariane LALANCETTE</t>
  </si>
  <si>
    <t>01:15:25.4</t>
  </si>
  <si>
    <t>Arielle POULIN-DESJARDINS</t>
  </si>
  <si>
    <t>01:15:27.7</t>
  </si>
  <si>
    <t>Laurianne HEYNEMAND</t>
  </si>
  <si>
    <t>01:16:04.4</t>
  </si>
  <si>
    <t>Eve GRENIER</t>
  </si>
  <si>
    <t>01:16:15.2</t>
  </si>
  <si>
    <t>Matisse VAILLANCOURT</t>
  </si>
  <si>
    <t>01:16:57.3</t>
  </si>
  <si>
    <t>Camille BUSSIERES-PAQUET</t>
  </si>
  <si>
    <t>01:17:08.7</t>
  </si>
  <si>
    <t>Vanessa LE BOLLOCH</t>
  </si>
  <si>
    <t>01:17:22.9</t>
  </si>
  <si>
    <t>Koralie BRETON</t>
  </si>
  <si>
    <t>01:18:12.3</t>
  </si>
  <si>
    <t>Raphaelle RIVARD</t>
  </si>
  <si>
    <t>01:18:18.0</t>
  </si>
  <si>
    <t>Catherine SCHOETTNER</t>
  </si>
  <si>
    <t>01:18:40.1</t>
  </si>
  <si>
    <t>Anne POIRIER</t>
  </si>
  <si>
    <t>01:19:15.1</t>
  </si>
  <si>
    <t>Denbeigh WHITMARSH</t>
  </si>
  <si>
    <t>01:19:20.4</t>
  </si>
  <si>
    <t>Justine BERNIER</t>
  </si>
  <si>
    <t>01:19:41.0</t>
  </si>
  <si>
    <t>Noemie FRADETTE</t>
  </si>
  <si>
    <t>01:20:43.4</t>
  </si>
  <si>
    <t>Aimie TREMBLAY</t>
  </si>
  <si>
    <t>01:25:16.2</t>
  </si>
  <si>
    <t>Cut off : 01:15:28</t>
  </si>
  <si>
    <t>Cut off : 01:04:38</t>
  </si>
  <si>
    <t>Profil médaille d'OR -  Course</t>
  </si>
  <si>
    <t>Profil Médaille d'Or (PMO) - Natation</t>
  </si>
  <si>
    <t>Indicateur Course à Pied</t>
  </si>
  <si>
    <t>Indicateur natation</t>
  </si>
  <si>
    <t>Nom</t>
  </si>
  <si>
    <t>Prénom</t>
  </si>
  <si>
    <t>Âge 2017</t>
  </si>
  <si>
    <t>Temps</t>
  </si>
  <si>
    <t>Absolu</t>
  </si>
  <si>
    <t>Score (50)</t>
  </si>
  <si>
    <t>ITU</t>
  </si>
  <si>
    <t>World</t>
  </si>
  <si>
    <t>PAATQ</t>
  </si>
  <si>
    <t>Joliette</t>
  </si>
  <si>
    <t>Gatineau</t>
  </si>
  <si>
    <t>Montréal</t>
  </si>
  <si>
    <t>Total</t>
  </si>
  <si>
    <t>Excellence</t>
  </si>
  <si>
    <t>Kretz</t>
  </si>
  <si>
    <t>Amélie</t>
  </si>
  <si>
    <t>Élite</t>
  </si>
  <si>
    <t>Boutin,</t>
  </si>
  <si>
    <t>Élisabeth</t>
  </si>
  <si>
    <t>Legault,</t>
  </si>
  <si>
    <t>Emy</t>
  </si>
  <si>
    <t>Relève</t>
  </si>
  <si>
    <t>Larocque,</t>
  </si>
  <si>
    <t>Kamille</t>
  </si>
  <si>
    <t>Espoir</t>
  </si>
  <si>
    <t>Marks</t>
  </si>
  <si>
    <t>Céline</t>
  </si>
  <si>
    <t>Lemieux</t>
  </si>
  <si>
    <t>Élizabeth</t>
  </si>
  <si>
    <t>Coursol,</t>
  </si>
  <si>
    <t>Alexandrine</t>
  </si>
  <si>
    <t>Simard,</t>
  </si>
  <si>
    <t>Claudie</t>
  </si>
  <si>
    <t>Dumas</t>
  </si>
  <si>
    <t>Claudelle</t>
  </si>
  <si>
    <t>Lalancette</t>
  </si>
  <si>
    <t>Ariane</t>
  </si>
  <si>
    <t>Houle,</t>
  </si>
  <si>
    <t>Bussières-Paquet</t>
  </si>
  <si>
    <t>Camille</t>
  </si>
  <si>
    <t>Chouinard</t>
  </si>
  <si>
    <t>Catherine</t>
  </si>
  <si>
    <t>Gilbert</t>
  </si>
  <si>
    <t>Béatrice</t>
  </si>
  <si>
    <t>Briere-Dulude,</t>
  </si>
  <si>
    <t>Andreanne</t>
  </si>
  <si>
    <t>Poulin-desjardins</t>
  </si>
  <si>
    <t>Arielle</t>
  </si>
  <si>
    <t>Roy</t>
  </si>
  <si>
    <t>Karol-Ann</t>
  </si>
  <si>
    <t>Plouffe</t>
  </si>
  <si>
    <t>Maude</t>
  </si>
  <si>
    <t>Grenier-Talavera,</t>
  </si>
  <si>
    <t>Xavier</t>
  </si>
  <si>
    <t>Lepage</t>
  </si>
  <si>
    <t>Alexis</t>
  </si>
  <si>
    <t>Paquet</t>
  </si>
  <si>
    <t>Charles</t>
  </si>
  <si>
    <t>Antoniades,</t>
  </si>
  <si>
    <t>Pavlos</t>
  </si>
  <si>
    <t>Briand</t>
  </si>
  <si>
    <t>Jérémy</t>
  </si>
  <si>
    <t>Roy,</t>
  </si>
  <si>
    <t>Edmond</t>
  </si>
  <si>
    <t>Mainville,</t>
  </si>
  <si>
    <t>Filip</t>
  </si>
  <si>
    <t>Garneau,</t>
  </si>
  <si>
    <t>Edouard</t>
  </si>
  <si>
    <t>Plourde-couture,</t>
  </si>
  <si>
    <t>Felix</t>
  </si>
  <si>
    <t>Martin,</t>
  </si>
  <si>
    <t>Jérémie</t>
  </si>
  <si>
    <t>Lefebvre</t>
  </si>
  <si>
    <t>Francis</t>
  </si>
  <si>
    <t>Zed</t>
  </si>
  <si>
    <t>Cloutier</t>
  </si>
  <si>
    <t>Anthony</t>
  </si>
  <si>
    <t>Obrand,</t>
  </si>
  <si>
    <t>Poirier</t>
  </si>
  <si>
    <t>Rémi</t>
  </si>
  <si>
    <t>Legault</t>
  </si>
  <si>
    <t>Gabriel</t>
  </si>
  <si>
    <t>Windisch</t>
  </si>
  <si>
    <t>Thomas</t>
  </si>
  <si>
    <t>Ouellet</t>
  </si>
  <si>
    <t>Edward</t>
  </si>
  <si>
    <t>Félix</t>
  </si>
  <si>
    <t>Forest</t>
  </si>
  <si>
    <t>Olivier</t>
  </si>
  <si>
    <t>Harvey</t>
  </si>
  <si>
    <t>Nicolas</t>
  </si>
  <si>
    <t>Samuel</t>
  </si>
  <si>
    <t>Côté</t>
  </si>
  <si>
    <t>Statut 2018</t>
  </si>
  <si>
    <t>3000/5000</t>
  </si>
  <si>
    <t>Drummond</t>
  </si>
  <si>
    <t>Magog</t>
  </si>
  <si>
    <t>Kelowna</t>
  </si>
  <si>
    <t>Äge 2018</t>
  </si>
  <si>
    <t>Bilodeau</t>
  </si>
  <si>
    <t>Hébert</t>
  </si>
  <si>
    <t>Marie-Ange</t>
  </si>
  <si>
    <t>Léo</t>
  </si>
  <si>
    <t>Proulx-Bégin</t>
  </si>
  <si>
    <t>Veillette</t>
  </si>
  <si>
    <t>Sandrine</t>
  </si>
  <si>
    <t>COMP.</t>
  </si>
  <si>
    <t>DÉTAILS</t>
  </si>
  <si>
    <t>RANG</t>
  </si>
  <si>
    <t>Myles ZAGAR</t>
  </si>
  <si>
    <t>M20-24</t>
  </si>
  <si>
    <t>00:27:44.4</t>
  </si>
  <si>
    <t>00:28:02.2</t>
  </si>
  <si>
    <t>00:28:16.6</t>
  </si>
  <si>
    <t>Matthew WRIGHT</t>
  </si>
  <si>
    <t>M25-29</t>
  </si>
  <si>
    <t>00:29:14.8</t>
  </si>
  <si>
    <t>Jeremy OBRAND</t>
  </si>
  <si>
    <t>00:29:23.9</t>
  </si>
  <si>
    <t>Francis LEFEBVRE</t>
  </si>
  <si>
    <t>00:29:27.5</t>
  </si>
  <si>
    <t>Tristen JONES</t>
  </si>
  <si>
    <t>M-JUNIOR</t>
  </si>
  <si>
    <t>00:29:28.3</t>
  </si>
  <si>
    <t>00:29:37.5</t>
  </si>
  <si>
    <t>Patrick SMITH</t>
  </si>
  <si>
    <t>00:30:01.1</t>
  </si>
  <si>
    <t>00:30:19.4</t>
  </si>
  <si>
    <t>00:30:20.6</t>
  </si>
  <si>
    <t>00:30:26.3</t>
  </si>
  <si>
    <t>Jean-Philippe THIBODEAU</t>
  </si>
  <si>
    <t>00:30:36.9</t>
  </si>
  <si>
    <t>00:30:48.5</t>
  </si>
  <si>
    <t>00:30:52.2</t>
  </si>
  <si>
    <t>00:31:20.8</t>
  </si>
  <si>
    <t>00:31:52.8</t>
  </si>
  <si>
    <t>00:31:56.9</t>
  </si>
  <si>
    <t>00:31:59.2</t>
  </si>
  <si>
    <t>Anthony CLOUTIER</t>
  </si>
  <si>
    <t>00:32:12.6</t>
  </si>
  <si>
    <t>00:32:18.1</t>
  </si>
  <si>
    <t>00:32:36.0</t>
  </si>
  <si>
    <t>00:33:14.9</t>
  </si>
  <si>
    <t>Benjamin ST-PIERRE</t>
  </si>
  <si>
    <t>00:34:33.6</t>
  </si>
  <si>
    <t>00:35:06.8</t>
  </si>
  <si>
    <t>Francois FLETCHER</t>
  </si>
  <si>
    <t>00:35:17.0</t>
  </si>
  <si>
    <t>00:35:25.2</t>
  </si>
  <si>
    <t>00:35:41.7</t>
  </si>
  <si>
    <t>00:35:52.8</t>
  </si>
  <si>
    <t>00:36:37.9</t>
  </si>
  <si>
    <t>Karol-Ann ROY</t>
  </si>
  <si>
    <t>F25-29</t>
  </si>
  <si>
    <t>00:32:17.5</t>
  </si>
  <si>
    <t>F20-24</t>
  </si>
  <si>
    <t>00:33:55.6</t>
  </si>
  <si>
    <t>Kira GUPTA-BALTAZAR</t>
  </si>
  <si>
    <t>F-JUNIOR</t>
  </si>
  <si>
    <t>00:34:10.7</t>
  </si>
  <si>
    <t>00:34:29.4</t>
  </si>
  <si>
    <t>00:34:42.9</t>
  </si>
  <si>
    <t>00:34:54.6</t>
  </si>
  <si>
    <t>00:35:41.6</t>
  </si>
  <si>
    <t>00:36:00.2</t>
  </si>
  <si>
    <t>00:36:16.5</t>
  </si>
  <si>
    <t>00:36:33.6</t>
  </si>
  <si>
    <t>00:36:46.9</t>
  </si>
  <si>
    <t>00:36:49.9</t>
  </si>
  <si>
    <t>Sarah HAMEL</t>
  </si>
  <si>
    <t>00:36:55.1</t>
  </si>
  <si>
    <t>00:37:53.4</t>
  </si>
  <si>
    <t>00:38:20.8</t>
  </si>
  <si>
    <t>00:40:09.9</t>
  </si>
  <si>
    <t>00:42:00.0</t>
  </si>
  <si>
    <t>00:43:24.9</t>
  </si>
  <si>
    <t>00:44:53.3</t>
  </si>
  <si>
    <t>00:45:14.6</t>
  </si>
  <si>
    <t>Hamel</t>
  </si>
  <si>
    <t>Sarah</t>
  </si>
  <si>
    <t>Thibodeau</t>
  </si>
  <si>
    <t>Jean-Philippe</t>
  </si>
  <si>
    <t>Martin SOBEY</t>
  </si>
  <si>
    <t>00:24:08.4</t>
  </si>
  <si>
    <t>00:24:08.6</t>
  </si>
  <si>
    <t>Alexander HINTON</t>
  </si>
  <si>
    <t>00:24:17.6</t>
  </si>
  <si>
    <t>00:24:24.9</t>
  </si>
  <si>
    <t>00:24:26.4</t>
  </si>
  <si>
    <t>00:24:33.8</t>
  </si>
  <si>
    <t>00:24:34.6</t>
  </si>
  <si>
    <t>00:24:37.4</t>
  </si>
  <si>
    <t>00:24:45.6</t>
  </si>
  <si>
    <t>00:24:54.9</t>
  </si>
  <si>
    <t>00:24:57.0</t>
  </si>
  <si>
    <t>Aidan COMEAU</t>
  </si>
  <si>
    <t>00:24:57.4</t>
  </si>
  <si>
    <t>00:25:01.2</t>
  </si>
  <si>
    <t>Zed ROY</t>
  </si>
  <si>
    <t>00:25:06.9</t>
  </si>
  <si>
    <t>00:25:08.4</t>
  </si>
  <si>
    <t>00:25:10.6</t>
  </si>
  <si>
    <t>00:25:12.4</t>
  </si>
  <si>
    <t>Logan ARTHUR</t>
  </si>
  <si>
    <t>00:25:13.9</t>
  </si>
  <si>
    <t>00:25:33.1</t>
  </si>
  <si>
    <t>00:25:48.2</t>
  </si>
  <si>
    <t>Samuel SESHADRI</t>
  </si>
  <si>
    <t>00:25:59.7</t>
  </si>
  <si>
    <t>00:26:21.0</t>
  </si>
  <si>
    <t>Joseph STEWART</t>
  </si>
  <si>
    <t>00:26:32.9</t>
  </si>
  <si>
    <t>Kyle CAIE</t>
  </si>
  <si>
    <t>00:27:00.1</t>
  </si>
  <si>
    <t>James THOMSON</t>
  </si>
  <si>
    <t>00:27:22.1</t>
  </si>
  <si>
    <t>00:27:37.4</t>
  </si>
  <si>
    <t>Samuel Côté</t>
  </si>
  <si>
    <t>00:27:04.5</t>
  </si>
  <si>
    <t>Elisabeth BOUTIN</t>
  </si>
  <si>
    <t>00:27:21.7</t>
  </si>
  <si>
    <t>00:27:38.9</t>
  </si>
  <si>
    <t>Abby WILSON</t>
  </si>
  <si>
    <t>00:27:42.1</t>
  </si>
  <si>
    <t>00:27:45.9</t>
  </si>
  <si>
    <t>00:27:50.4</t>
  </si>
  <si>
    <t>00:27:57.4</t>
  </si>
  <si>
    <t>Hayley BASTERASH</t>
  </si>
  <si>
    <t>00:28:04.2</t>
  </si>
  <si>
    <t>Kamille LAROCQUE</t>
  </si>
  <si>
    <t>00:28:10.7</t>
  </si>
  <si>
    <t>00:28:17.2</t>
  </si>
  <si>
    <t>00:28:23.9</t>
  </si>
  <si>
    <t>00:28:29.4</t>
  </si>
  <si>
    <t>Madeleine KENNEDY</t>
  </si>
  <si>
    <t>00:28:35.2</t>
  </si>
  <si>
    <t>00:28:42.1</t>
  </si>
  <si>
    <t>Hannah MILIC</t>
  </si>
  <si>
    <t>00:29:07.1</t>
  </si>
  <si>
    <t>00:29:09.6</t>
  </si>
  <si>
    <t>00:29:15.9</t>
  </si>
  <si>
    <t>00:29:46.7</t>
  </si>
  <si>
    <t>PTs</t>
  </si>
  <si>
    <t>Cut off : 26:04</t>
  </si>
  <si>
    <t>Cut off : 29:15</t>
  </si>
  <si>
    <t>NAT</t>
  </si>
  <si>
    <t>M2</t>
  </si>
  <si>
    <t>Tony SMORAGIEWICZ</t>
  </si>
  <si>
    <t>USA</t>
  </si>
  <si>
    <t>00:56:02.7</t>
  </si>
  <si>
    <t>M8</t>
  </si>
  <si>
    <t>CAN</t>
  </si>
  <si>
    <t>00:56:04.4</t>
  </si>
  <si>
    <t>M10</t>
  </si>
  <si>
    <t>Kevin BISHOP</t>
  </si>
  <si>
    <t>00:56:08.4</t>
  </si>
  <si>
    <t>M3</t>
  </si>
  <si>
    <t>Charles PAQUET</t>
  </si>
  <si>
    <t>00:56:13.6</t>
  </si>
  <si>
    <t>M23</t>
  </si>
  <si>
    <t>00:56:26.5</t>
  </si>
  <si>
    <t>M20</t>
  </si>
  <si>
    <t>00:56:31.3</t>
  </si>
  <si>
    <t>M58</t>
  </si>
  <si>
    <t>Brock HOEL</t>
  </si>
  <si>
    <t>00:56:35.9</t>
  </si>
  <si>
    <t>M18</t>
  </si>
  <si>
    <t>Marty ANDRIE</t>
  </si>
  <si>
    <t>00:56:43.1</t>
  </si>
  <si>
    <t>M11</t>
  </si>
  <si>
    <t>Jack FELIX</t>
  </si>
  <si>
    <t>00:56:51.9</t>
  </si>
  <si>
    <t>M9</t>
  </si>
  <si>
    <t>00:56:55.3</t>
  </si>
  <si>
    <t>M26</t>
  </si>
  <si>
    <t>00:56:57.8</t>
  </si>
  <si>
    <t>M14</t>
  </si>
  <si>
    <t>Jaime GONZALEZ BUGANZA</t>
  </si>
  <si>
    <t>MEX</t>
  </si>
  <si>
    <t>00:56:58.2</t>
  </si>
  <si>
    <t>M45</t>
  </si>
  <si>
    <t>00:57:03.2</t>
  </si>
  <si>
    <t>M6</t>
  </si>
  <si>
    <t>BAR</t>
  </si>
  <si>
    <t>00:57:07.0</t>
  </si>
  <si>
    <t>M15</t>
  </si>
  <si>
    <t>00:57:13.8</t>
  </si>
  <si>
    <t>M29</t>
  </si>
  <si>
    <t>Michael MILIC</t>
  </si>
  <si>
    <t>M51</t>
  </si>
  <si>
    <t>00:57:16.3</t>
  </si>
  <si>
    <t>M37</t>
  </si>
  <si>
    <t>Brodie MARSHALL</t>
  </si>
  <si>
    <t>00:57:18.1</t>
  </si>
  <si>
    <t>M4</t>
  </si>
  <si>
    <t>Eder MEJIA MUNOZ</t>
  </si>
  <si>
    <t>00:57:19.1</t>
  </si>
  <si>
    <t>M22</t>
  </si>
  <si>
    <t>Fidel DIAZ SEBRIANO</t>
  </si>
  <si>
    <t>ARG</t>
  </si>
  <si>
    <t>00:57:19.3</t>
  </si>
  <si>
    <t>M31</t>
  </si>
  <si>
    <t>00:57:21.5</t>
  </si>
  <si>
    <t>M32</t>
  </si>
  <si>
    <t>00:57:22.5</t>
  </si>
  <si>
    <t>M27</t>
  </si>
  <si>
    <t>Austin HINDMAN</t>
  </si>
  <si>
    <t>00:57:26.6</t>
  </si>
  <si>
    <t>M16</t>
  </si>
  <si>
    <t>Duncan REID</t>
  </si>
  <si>
    <t>00:57:27.4</t>
  </si>
  <si>
    <t>M64</t>
  </si>
  <si>
    <t>00:57:30.4</t>
  </si>
  <si>
    <t>M65</t>
  </si>
  <si>
    <t>00:57:45.5</t>
  </si>
  <si>
    <t>M1</t>
  </si>
  <si>
    <t>Taylor FORBES</t>
  </si>
  <si>
    <t>00:57:49.4</t>
  </si>
  <si>
    <t>M35</t>
  </si>
  <si>
    <t>Hamish BABIN</t>
  </si>
  <si>
    <t>00:57:51.3</t>
  </si>
  <si>
    <t>M39</t>
  </si>
  <si>
    <t>00:57:57.9</t>
  </si>
  <si>
    <t>M19</t>
  </si>
  <si>
    <t>00:58:09.5</t>
  </si>
  <si>
    <t>M17</t>
  </si>
  <si>
    <t>Robby WEBSTER</t>
  </si>
  <si>
    <t>00:58:11.9</t>
  </si>
  <si>
    <t>M43</t>
  </si>
  <si>
    <t>Spencer RALSTON</t>
  </si>
  <si>
    <t>00:58:12.8</t>
  </si>
  <si>
    <t>M28</t>
  </si>
  <si>
    <t>00:58:14.8</t>
  </si>
  <si>
    <t>M62</t>
  </si>
  <si>
    <t>Evan CULBERT</t>
  </si>
  <si>
    <t>00:58:17.3</t>
  </si>
  <si>
    <t>M21</t>
  </si>
  <si>
    <t>00:58:18.7</t>
  </si>
  <si>
    <t>M49</t>
  </si>
  <si>
    <t>00:58:29.0</t>
  </si>
  <si>
    <t>M30</t>
  </si>
  <si>
    <t>Liam DONNELLY</t>
  </si>
  <si>
    <t>00:58:51.6</t>
  </si>
  <si>
    <t>M38</t>
  </si>
  <si>
    <t>00:58:55.8</t>
  </si>
  <si>
    <t>M12</t>
  </si>
  <si>
    <t>Hunter LUSSI</t>
  </si>
  <si>
    <t>00:59:26.4</t>
  </si>
  <si>
    <t>M46</t>
  </si>
  <si>
    <t>Britt KAUKEINEN</t>
  </si>
  <si>
    <t>00:59:33.9</t>
  </si>
  <si>
    <t>M60</t>
  </si>
  <si>
    <t>00:59:53.4</t>
  </si>
  <si>
    <t>M34</t>
  </si>
  <si>
    <t>Tyson WIELAND</t>
  </si>
  <si>
    <t>01:00:05.3</t>
  </si>
  <si>
    <t>M47</t>
  </si>
  <si>
    <t>Chris GREGOR</t>
  </si>
  <si>
    <t>01:00:47.0</t>
  </si>
  <si>
    <t>M48</t>
  </si>
  <si>
    <t>Weston CHRISTENSEN</t>
  </si>
  <si>
    <t>01:01:12.1</t>
  </si>
  <si>
    <t>M52</t>
  </si>
  <si>
    <t>Ryan HARDY</t>
  </si>
  <si>
    <t>01:01:27.8</t>
  </si>
  <si>
    <t>M36</t>
  </si>
  <si>
    <t>M33</t>
  </si>
  <si>
    <t>Janarold MARTINEZ</t>
  </si>
  <si>
    <t>PUR</t>
  </si>
  <si>
    <t>01:01:39.7</t>
  </si>
  <si>
    <t>M55</t>
  </si>
  <si>
    <t>Nicholas LAMBERT</t>
  </si>
  <si>
    <t>01:02:01.4</t>
  </si>
  <si>
    <t>M63</t>
  </si>
  <si>
    <t>Kevin MARTINEZ</t>
  </si>
  <si>
    <t>DOM</t>
  </si>
  <si>
    <t>01:02:03.9</t>
  </si>
  <si>
    <t>M44</t>
  </si>
  <si>
    <t>Yean Carlos JIMENEZ</t>
  </si>
  <si>
    <t>01:02:14.0</t>
  </si>
  <si>
    <t>M42</t>
  </si>
  <si>
    <t>01:02:22.0</t>
  </si>
  <si>
    <t>M24</t>
  </si>
  <si>
    <t>Aiden LONGCROFT-HARRIS</t>
  </si>
  <si>
    <t>01:02:27.4</t>
  </si>
  <si>
    <t>M53</t>
  </si>
  <si>
    <t>01:02:38.6</t>
  </si>
  <si>
    <t>M66</t>
  </si>
  <si>
    <t>Fabian ROMAN</t>
  </si>
  <si>
    <t>01:02:45.1</t>
  </si>
  <si>
    <t>M59</t>
  </si>
  <si>
    <t>Eric DOKTER</t>
  </si>
  <si>
    <t>01:02:52.1</t>
  </si>
  <si>
    <t>M54</t>
  </si>
  <si>
    <t>Joe STEWART</t>
  </si>
  <si>
    <t>01:03:05.7</t>
  </si>
  <si>
    <t>M40</t>
  </si>
  <si>
    <t>01:03:07.8</t>
  </si>
  <si>
    <t>Cut off : 1h00,45</t>
  </si>
  <si>
    <t>F11</t>
  </si>
  <si>
    <t>Amy CYMERMAN</t>
  </si>
  <si>
    <t>01:03:16.5</t>
  </si>
  <si>
    <t>F8</t>
  </si>
  <si>
    <t>Sophie LINN</t>
  </si>
  <si>
    <t>AUS</t>
  </si>
  <si>
    <t>01:04:03.6</t>
  </si>
  <si>
    <t>F1</t>
  </si>
  <si>
    <t>Brittany WARLY</t>
  </si>
  <si>
    <t>01:04:15.2</t>
  </si>
  <si>
    <t>F14</t>
  </si>
  <si>
    <t>01:04:23.5</t>
  </si>
  <si>
    <t>F9</t>
  </si>
  <si>
    <t>Hannah HENRY</t>
  </si>
  <si>
    <t>01:04:32.2</t>
  </si>
  <si>
    <t>F23</t>
  </si>
  <si>
    <t>Ali BRAUER</t>
  </si>
  <si>
    <t>01:04:33.9</t>
  </si>
  <si>
    <t>F41</t>
  </si>
  <si>
    <t>01:04:37.0</t>
  </si>
  <si>
    <t>F7</t>
  </si>
  <si>
    <t>Kyla ROY</t>
  </si>
  <si>
    <t>01:04:45.1</t>
  </si>
  <si>
    <t>F5</t>
  </si>
  <si>
    <t>Sonja KENT</t>
  </si>
  <si>
    <t>01:04:48.6</t>
  </si>
  <si>
    <t>F3</t>
  </si>
  <si>
    <t>Severine BOUCHEZ</t>
  </si>
  <si>
    <t>01:05:00.5</t>
  </si>
  <si>
    <t>F6</t>
  </si>
  <si>
    <t>Katie GORCZYCA</t>
  </si>
  <si>
    <t>01:05:08.3</t>
  </si>
  <si>
    <t>F48</t>
  </si>
  <si>
    <t>01:05:15.2</t>
  </si>
  <si>
    <t>F2</t>
  </si>
  <si>
    <t>01:05:26.3</t>
  </si>
  <si>
    <t>F19</t>
  </si>
  <si>
    <t>Samantha KLUS</t>
  </si>
  <si>
    <t>01:05:26.5</t>
  </si>
  <si>
    <t>F35</t>
  </si>
  <si>
    <t>Mary HNATYSHYN</t>
  </si>
  <si>
    <t>01:05:26.9</t>
  </si>
  <si>
    <t>F17</t>
  </si>
  <si>
    <t>01:05:40.4</t>
  </si>
  <si>
    <t>F21</t>
  </si>
  <si>
    <t>Emma SKAUG</t>
  </si>
  <si>
    <t>F4</t>
  </si>
  <si>
    <t>01:06:20.3</t>
  </si>
  <si>
    <t>F46</t>
  </si>
  <si>
    <t>01:06:38.6</t>
  </si>
  <si>
    <t>F18</t>
  </si>
  <si>
    <t>Colette REIMER</t>
  </si>
  <si>
    <t>01:06:44.8</t>
  </si>
  <si>
    <t>F12</t>
  </si>
  <si>
    <t>Caroline SHANNON</t>
  </si>
  <si>
    <t>01:06:50.3</t>
  </si>
  <si>
    <t>F15</t>
  </si>
  <si>
    <t>01:07:17.6</t>
  </si>
  <si>
    <t>F20</t>
  </si>
  <si>
    <t>Rachel PEARSON</t>
  </si>
  <si>
    <t>01:07:21.9</t>
  </si>
  <si>
    <t>F36</t>
  </si>
  <si>
    <t>01:07:36.9</t>
  </si>
  <si>
    <t>F10</t>
  </si>
  <si>
    <t>Ana JIMENEZ</t>
  </si>
  <si>
    <t>01:07:46.2</t>
  </si>
  <si>
    <t>F16</t>
  </si>
  <si>
    <t>Keisha BESLER</t>
  </si>
  <si>
    <t>01:07:50.0</t>
  </si>
  <si>
    <t>F52</t>
  </si>
  <si>
    <t>01:07:51.2</t>
  </si>
  <si>
    <t>F49</t>
  </si>
  <si>
    <t>01:07:56.7</t>
  </si>
  <si>
    <t>F51</t>
  </si>
  <si>
    <t>01:07:59.4</t>
  </si>
  <si>
    <t>F27</t>
  </si>
  <si>
    <t>01:08:03.2</t>
  </si>
  <si>
    <t>F31</t>
  </si>
  <si>
    <t>Raquel TORRES</t>
  </si>
  <si>
    <t>01:08:05.4</t>
  </si>
  <si>
    <t>F30</t>
  </si>
  <si>
    <t>01:08:19.3</t>
  </si>
  <si>
    <t>F44</t>
  </si>
  <si>
    <t>Leanna LEE</t>
  </si>
  <si>
    <t>01:08:27.3</t>
  </si>
  <si>
    <t>F22</t>
  </si>
  <si>
    <t>Rebecca NAUGHTON</t>
  </si>
  <si>
    <t>01:08:39.1</t>
  </si>
  <si>
    <t>F25</t>
  </si>
  <si>
    <t>Ella KUBAS</t>
  </si>
  <si>
    <t>01:08:40.5</t>
  </si>
  <si>
    <t>F50</t>
  </si>
  <si>
    <t>01:08:42.8</t>
  </si>
  <si>
    <t>F43</t>
  </si>
  <si>
    <t>01:09:01.0</t>
  </si>
  <si>
    <t>F32</t>
  </si>
  <si>
    <t>Nicole MANNING</t>
  </si>
  <si>
    <t>01:09:10.1</t>
  </si>
  <si>
    <t>F37</t>
  </si>
  <si>
    <t>01:09:10.3</t>
  </si>
  <si>
    <t>F26</t>
  </si>
  <si>
    <t>01:09:30.7</t>
  </si>
  <si>
    <t>F55</t>
  </si>
  <si>
    <t>Sophia HOWELL</t>
  </si>
  <si>
    <t>01:09:35.0</t>
  </si>
  <si>
    <t>F56</t>
  </si>
  <si>
    <t>Sara BOURQUE</t>
  </si>
  <si>
    <t>01:09:41.4</t>
  </si>
  <si>
    <t>F28</t>
  </si>
  <si>
    <t>01:09:45.4</t>
  </si>
  <si>
    <t>F45</t>
  </si>
  <si>
    <t>Jasmine FEDDEMA</t>
  </si>
  <si>
    <t>01:09:51.2</t>
  </si>
  <si>
    <t>F38</t>
  </si>
  <si>
    <t>Kearci SMITH</t>
  </si>
  <si>
    <t>01:09:59.3</t>
  </si>
  <si>
    <t>F24</t>
  </si>
  <si>
    <t>Camila ROMERO TAVERAS</t>
  </si>
  <si>
    <t>01:10:53.2</t>
  </si>
  <si>
    <t>F47</t>
  </si>
  <si>
    <t>01:12:20.8</t>
  </si>
  <si>
    <t>F40</t>
  </si>
  <si>
    <t>01:12:31.9</t>
  </si>
  <si>
    <t>F39</t>
  </si>
  <si>
    <t>Chelsea RAYMOND</t>
  </si>
  <si>
    <t>01:13:13.1</t>
  </si>
  <si>
    <t>F42</t>
  </si>
  <si>
    <t>Cassandra DALBEC</t>
  </si>
  <si>
    <t>01:13:19.9</t>
  </si>
  <si>
    <t>F53</t>
  </si>
  <si>
    <t>Emma Jean NEAL</t>
  </si>
  <si>
    <t>01:16:18.9</t>
  </si>
  <si>
    <t>F29</t>
  </si>
  <si>
    <t>Gabrielle BOURGAULT KENNALEY</t>
  </si>
  <si>
    <t>01:18:50.5</t>
  </si>
  <si>
    <t>Cut off : 1h09,33</t>
  </si>
  <si>
    <t>2x</t>
  </si>
  <si>
    <t>1x</t>
  </si>
  <si>
    <t>U23</t>
  </si>
  <si>
    <t>Junior</t>
  </si>
  <si>
    <t>3x</t>
  </si>
  <si>
    <t>6x</t>
  </si>
  <si>
    <t>Can</t>
  </si>
  <si>
    <t>JR</t>
  </si>
  <si>
    <t>PROG ID</t>
  </si>
  <si>
    <t>ATHLETE ID</t>
  </si>
  <si>
    <t>ATHLETE FIRST</t>
  </si>
  <si>
    <t>ATHLETE LAST</t>
  </si>
  <si>
    <t>NATIONALITY</t>
  </si>
  <si>
    <t>START NUMBER</t>
  </si>
  <si>
    <t>SWIM</t>
  </si>
  <si>
    <t>T1</t>
  </si>
  <si>
    <t>BIKE</t>
  </si>
  <si>
    <t>T2</t>
  </si>
  <si>
    <t>RUN</t>
  </si>
  <si>
    <t>POSITION</t>
  </si>
  <si>
    <t>TOTAL TIME</t>
  </si>
  <si>
    <t>Emma</t>
  </si>
  <si>
    <t>Jackson</t>
  </si>
  <si>
    <t>00:10:38</t>
  </si>
  <si>
    <t>00:01:15</t>
  </si>
  <si>
    <t>00:29:56</t>
  </si>
  <si>
    <t>00:00:48</t>
  </si>
  <si>
    <t>00:17:41</t>
  </si>
  <si>
    <t>01:00:16</t>
  </si>
  <si>
    <t>Amy</t>
  </si>
  <si>
    <t>Cymerman</t>
  </si>
  <si>
    <t>00:11:16</t>
  </si>
  <si>
    <t>00:01:19</t>
  </si>
  <si>
    <t>00:30:17</t>
  </si>
  <si>
    <t>00:00:52</t>
  </si>
  <si>
    <t>00:17:30</t>
  </si>
  <si>
    <t>01:01:21</t>
  </si>
  <si>
    <t>Brittany</t>
  </si>
  <si>
    <t>Warly</t>
  </si>
  <si>
    <t>00:11:09</t>
  </si>
  <si>
    <t>00:01:20</t>
  </si>
  <si>
    <t>00:30:19</t>
  </si>
  <si>
    <t>00:00:50</t>
  </si>
  <si>
    <t>00:18:30</t>
  </si>
  <si>
    <t>01:02:06</t>
  </si>
  <si>
    <t>Romina</t>
  </si>
  <si>
    <t>Biagioli</t>
  </si>
  <si>
    <t>00:11:13</t>
  </si>
  <si>
    <t>00:01:21</t>
  </si>
  <si>
    <t>00:30:16</t>
  </si>
  <si>
    <t>00:00:56</t>
  </si>
  <si>
    <t>00:18:48</t>
  </si>
  <si>
    <t>01:02:31</t>
  </si>
  <si>
    <t>Elisabeth</t>
  </si>
  <si>
    <t>Boutin</t>
  </si>
  <si>
    <t>00:11:04</t>
  </si>
  <si>
    <t>00:30:18</t>
  </si>
  <si>
    <t>00:00:49</t>
  </si>
  <si>
    <t>00:19:17</t>
  </si>
  <si>
    <t>01:02:46</t>
  </si>
  <si>
    <t>Ali</t>
  </si>
  <si>
    <t>Brauer</t>
  </si>
  <si>
    <t>00:11:12</t>
  </si>
  <si>
    <t>00:01:28</t>
  </si>
  <si>
    <t>00:30:12</t>
  </si>
  <si>
    <t>00:00:55</t>
  </si>
  <si>
    <t>00:19:18</t>
  </si>
  <si>
    <t>01:03:02</t>
  </si>
  <si>
    <t>Samantha</t>
  </si>
  <si>
    <t>Klus</t>
  </si>
  <si>
    <t>00:11:18</t>
  </si>
  <si>
    <t>00:01:24</t>
  </si>
  <si>
    <t>00:30:08</t>
  </si>
  <si>
    <t>00:19:32</t>
  </si>
  <si>
    <t>01:03:08</t>
  </si>
  <si>
    <t>Laurin</t>
  </si>
  <si>
    <t>Thorne</t>
  </si>
  <si>
    <t>00:11:03</t>
  </si>
  <si>
    <t>00:30:24</t>
  </si>
  <si>
    <t>00:00:51</t>
  </si>
  <si>
    <t>00:19:41</t>
  </si>
  <si>
    <t>01:03:16</t>
  </si>
  <si>
    <t>Larocque</t>
  </si>
  <si>
    <t>00:01:23</t>
  </si>
  <si>
    <t>00:30:11</t>
  </si>
  <si>
    <t>00:19:47</t>
  </si>
  <si>
    <t>01:03:21</t>
  </si>
  <si>
    <t>Naomi</t>
  </si>
  <si>
    <t>Takamine</t>
  </si>
  <si>
    <t>JPN</t>
  </si>
  <si>
    <t>00:00:53</t>
  </si>
  <si>
    <t>00:19:50</t>
  </si>
  <si>
    <t>01:03:31</t>
  </si>
  <si>
    <t>Kira</t>
  </si>
  <si>
    <t>Gupta-Baltazar</t>
  </si>
  <si>
    <t>00:10:44</t>
  </si>
  <si>
    <t>00:30:44</t>
  </si>
  <si>
    <t>00:20:02</t>
  </si>
  <si>
    <t>01:03:36</t>
  </si>
  <si>
    <t>Coursol</t>
  </si>
  <si>
    <t>00:11:10</t>
  </si>
  <si>
    <t>00:30:09</t>
  </si>
  <si>
    <t>00:20:09</t>
  </si>
  <si>
    <t>01:03:40</t>
  </si>
  <si>
    <t>00:31:46</t>
  </si>
  <si>
    <t>00:18:51</t>
  </si>
  <si>
    <t>01:03:47</t>
  </si>
  <si>
    <t>Sonja</t>
  </si>
  <si>
    <t>Kent</t>
  </si>
  <si>
    <t>00:11:08</t>
  </si>
  <si>
    <t>00:00:54</t>
  </si>
  <si>
    <t>00:20:23</t>
  </si>
  <si>
    <t>01:04:04</t>
  </si>
  <si>
    <t>Ellen</t>
  </si>
  <si>
    <t>Pennock</t>
  </si>
  <si>
    <t>00:11:07</t>
  </si>
  <si>
    <t>00:20:32</t>
  </si>
  <si>
    <t>01:04:12</t>
  </si>
  <si>
    <t>Jocelyn</t>
  </si>
  <si>
    <t>Bonney</t>
  </si>
  <si>
    <t>00:11:44</t>
  </si>
  <si>
    <t>00:01:22</t>
  </si>
  <si>
    <t>00:31:07</t>
  </si>
  <si>
    <t>00:19:06</t>
  </si>
  <si>
    <t>Alexander</t>
  </si>
  <si>
    <t>00:01:18</t>
  </si>
  <si>
    <t>00:31:45</t>
  </si>
  <si>
    <t>00:19:12</t>
  </si>
  <si>
    <t>01:04:13</t>
  </si>
  <si>
    <t>00:10:59</t>
  </si>
  <si>
    <t>00:01:30</t>
  </si>
  <si>
    <t>00:31:49</t>
  </si>
  <si>
    <t>00:19:08</t>
  </si>
  <si>
    <t>01:04:18</t>
  </si>
  <si>
    <t>Abby</t>
  </si>
  <si>
    <t>Speirs</t>
  </si>
  <si>
    <t>00:11:41</t>
  </si>
  <si>
    <t>00:31:10</t>
  </si>
  <si>
    <t>00:19:23</t>
  </si>
  <si>
    <t>01:04:24</t>
  </si>
  <si>
    <t>Brière-Dulude</t>
  </si>
  <si>
    <t>00:21:22</t>
  </si>
  <si>
    <t>01:04:54</t>
  </si>
  <si>
    <t>00:11:21</t>
  </si>
  <si>
    <t>00:30:05</t>
  </si>
  <si>
    <t>00:21:40</t>
  </si>
  <si>
    <t>01:05:15</t>
  </si>
  <si>
    <t>00:20:25</t>
  </si>
  <si>
    <t>01:05:28</t>
  </si>
  <si>
    <t>Caroline</t>
  </si>
  <si>
    <t>Shannon</t>
  </si>
  <si>
    <t>00:11:17</t>
  </si>
  <si>
    <t>00:21:46</t>
  </si>
  <si>
    <t>01:05:32</t>
  </si>
  <si>
    <t>00:11:42</t>
  </si>
  <si>
    <t>00:21:09</t>
  </si>
  <si>
    <t>01:06:11</t>
  </si>
  <si>
    <t>Sara</t>
  </si>
  <si>
    <t>Bourque</t>
  </si>
  <si>
    <t>00:31:13</t>
  </si>
  <si>
    <t>00:21:27</t>
  </si>
  <si>
    <t>01:06:30</t>
  </si>
  <si>
    <t>Jasmine</t>
  </si>
  <si>
    <t>Feddema</t>
  </si>
  <si>
    <t>00:12:16</t>
  </si>
  <si>
    <t>00:01:25</t>
  </si>
  <si>
    <t>00:32:56</t>
  </si>
  <si>
    <t>00:19:28</t>
  </si>
  <si>
    <t>01:06:55</t>
  </si>
  <si>
    <t>Sophia</t>
  </si>
  <si>
    <t>Howell</t>
  </si>
  <si>
    <t>00:32:26</t>
  </si>
  <si>
    <t>00:00:47</t>
  </si>
  <si>
    <t>01:07:45</t>
  </si>
  <si>
    <t>Leanna</t>
  </si>
  <si>
    <t>Lee</t>
  </si>
  <si>
    <t>00:12:19</t>
  </si>
  <si>
    <t>00:01:36</t>
  </si>
  <si>
    <t>00:32:45</t>
  </si>
  <si>
    <t>00:21:12</t>
  </si>
  <si>
    <t>01:08:44</t>
  </si>
  <si>
    <t>00:11:14</t>
  </si>
  <si>
    <t>00:32:13</t>
  </si>
  <si>
    <t>00:23:53</t>
  </si>
  <si>
    <t>01:09:36</t>
  </si>
  <si>
    <t>Chelsea</t>
  </si>
  <si>
    <t>Raymond</t>
  </si>
  <si>
    <t>00:11:47</t>
  </si>
  <si>
    <t>00:01:33</t>
  </si>
  <si>
    <t>00:32:18</t>
  </si>
  <si>
    <t>00:23:32</t>
  </si>
  <si>
    <t>01:10:03</t>
  </si>
  <si>
    <t>Hannah</t>
  </si>
  <si>
    <t>Milic</t>
  </si>
  <si>
    <t>00:31:43</t>
  </si>
  <si>
    <t>00:00:57</t>
  </si>
  <si>
    <t>00:25:14</t>
  </si>
  <si>
    <t>01:10:28</t>
  </si>
  <si>
    <t>Mary Alex</t>
  </si>
  <si>
    <t>England</t>
  </si>
  <si>
    <t>00:11:06</t>
  </si>
  <si>
    <t>00:38:22</t>
  </si>
  <si>
    <t>00:18:55</t>
  </si>
  <si>
    <t>01:10:35</t>
  </si>
  <si>
    <t>Alicia</t>
  </si>
  <si>
    <t>Slade</t>
  </si>
  <si>
    <t>00:11:46</t>
  </si>
  <si>
    <t>00:34:43</t>
  </si>
  <si>
    <t>00:01:02</t>
  </si>
  <si>
    <t>00:23:48</t>
  </si>
  <si>
    <t>01:12:50</t>
  </si>
  <si>
    <t>Severine</t>
  </si>
  <si>
    <t>Bouchez</t>
  </si>
  <si>
    <t>BEL</t>
  </si>
  <si>
    <t>00:00:00</t>
  </si>
  <si>
    <t>DNS</t>
  </si>
  <si>
    <t>Simard</t>
  </si>
  <si>
    <t>00:30:14</t>
  </si>
  <si>
    <t>00:20:58</t>
  </si>
  <si>
    <t>DSQ</t>
  </si>
  <si>
    <t>Cut Off : 1h06,58</t>
  </si>
  <si>
    <t>Morgan</t>
  </si>
  <si>
    <t>Pearson</t>
  </si>
  <si>
    <t>00:09:45</t>
  </si>
  <si>
    <t>00:01:07</t>
  </si>
  <si>
    <t>00:27:26</t>
  </si>
  <si>
    <t>00:00:46</t>
  </si>
  <si>
    <t>00:15:11</t>
  </si>
  <si>
    <t>00:54:13</t>
  </si>
  <si>
    <t>Robby</t>
  </si>
  <si>
    <t>Webster</t>
  </si>
  <si>
    <t>00:10:28</t>
  </si>
  <si>
    <t>00:00:01</t>
  </si>
  <si>
    <t>00:27:54</t>
  </si>
  <si>
    <t>00:15:23</t>
  </si>
  <si>
    <t>00:54:34</t>
  </si>
  <si>
    <t>Tommy</t>
  </si>
  <si>
    <t>Zaferes</t>
  </si>
  <si>
    <t>00:09:23</t>
  </si>
  <si>
    <t>00:27:28</t>
  </si>
  <si>
    <t>00:00:44</t>
  </si>
  <si>
    <t>00:15:49</t>
  </si>
  <si>
    <t>00:54:41</t>
  </si>
  <si>
    <t>Trent</t>
  </si>
  <si>
    <t>Thorpe</t>
  </si>
  <si>
    <t>NZL</t>
  </si>
  <si>
    <t>00:09:38</t>
  </si>
  <si>
    <t>00:27:27</t>
  </si>
  <si>
    <t>00:15:43</t>
  </si>
  <si>
    <t>00:54:46</t>
  </si>
  <si>
    <t>Walter</t>
  </si>
  <si>
    <t>Schafer</t>
  </si>
  <si>
    <t>00:10:36</t>
  </si>
  <si>
    <t>00:01:10</t>
  </si>
  <si>
    <t>00:26:27</t>
  </si>
  <si>
    <t>00:15:50</t>
  </si>
  <si>
    <t>00:54:48</t>
  </si>
  <si>
    <t>Austin</t>
  </si>
  <si>
    <t>Hindman</t>
  </si>
  <si>
    <t>00:09:44</t>
  </si>
  <si>
    <t>00:01:12</t>
  </si>
  <si>
    <t>00:27:21</t>
  </si>
  <si>
    <t>00:15:48</t>
  </si>
  <si>
    <t>00:54:51</t>
  </si>
  <si>
    <t>Miguel Angel</t>
  </si>
  <si>
    <t>Márquez Alemán</t>
  </si>
  <si>
    <t>00:10:17</t>
  </si>
  <si>
    <t>00:01:11</t>
  </si>
  <si>
    <t>00:26:49</t>
  </si>
  <si>
    <t>00:15:56</t>
  </si>
  <si>
    <t>00:54:58</t>
  </si>
  <si>
    <t>Martin</t>
  </si>
  <si>
    <t>Sobey</t>
  </si>
  <si>
    <t>00:10:19</t>
  </si>
  <si>
    <t>00:26:47</t>
  </si>
  <si>
    <t>00:16:00</t>
  </si>
  <si>
    <t>00:55:00</t>
  </si>
  <si>
    <t>Antoniades</t>
  </si>
  <si>
    <t>00:10:07</t>
  </si>
  <si>
    <t>00:26:57</t>
  </si>
  <si>
    <t>00:00:43</t>
  </si>
  <si>
    <t>00:16:08</t>
  </si>
  <si>
    <t>00:55:05</t>
  </si>
  <si>
    <t>Ivan Eduardo</t>
  </si>
  <si>
    <t>Castro Garcia</t>
  </si>
  <si>
    <t>00:09:42</t>
  </si>
  <si>
    <t>00:01:14</t>
  </si>
  <si>
    <t>00:27:24</t>
  </si>
  <si>
    <t>00:16:02</t>
  </si>
  <si>
    <t>00:55:08</t>
  </si>
  <si>
    <t>Eduardo</t>
  </si>
  <si>
    <t>Moreno Castañeda</t>
  </si>
  <si>
    <t>00:10:06</t>
  </si>
  <si>
    <t>00:01:09</t>
  </si>
  <si>
    <t>00:27:00</t>
  </si>
  <si>
    <t>00:16:14</t>
  </si>
  <si>
    <t>00:55:11</t>
  </si>
  <si>
    <t>Jeremy</t>
  </si>
  <si>
    <t>Obrand</t>
  </si>
  <si>
    <t>00:10:15</t>
  </si>
  <si>
    <t>00:26:54</t>
  </si>
  <si>
    <t>00:16:09</t>
  </si>
  <si>
    <t>00:55:20</t>
  </si>
  <si>
    <t>Michael</t>
  </si>
  <si>
    <t>Arishita</t>
  </si>
  <si>
    <t>00:10:04</t>
  </si>
  <si>
    <t>00:01:06</t>
  </si>
  <si>
    <t>00:27:10</t>
  </si>
  <si>
    <t>00:16:20</t>
  </si>
  <si>
    <t>00:55:29</t>
  </si>
  <si>
    <t>00:10:33</t>
  </si>
  <si>
    <t>00:26:35</t>
  </si>
  <si>
    <t>00:16:33</t>
  </si>
  <si>
    <t>00:55:39</t>
  </si>
  <si>
    <t>Karsten</t>
  </si>
  <si>
    <t>Madsen</t>
  </si>
  <si>
    <t>00:10:13</t>
  </si>
  <si>
    <t>00:28:01</t>
  </si>
  <si>
    <t>00:16:39</t>
  </si>
  <si>
    <t>00:55:42</t>
  </si>
  <si>
    <t>00:10:24</t>
  </si>
  <si>
    <t>00:26:45</t>
  </si>
  <si>
    <t>00:16:32</t>
  </si>
  <si>
    <t>00:55:44</t>
  </si>
  <si>
    <t>00:09:58</t>
  </si>
  <si>
    <t>00:27:09</t>
  </si>
  <si>
    <t>00:16:38</t>
  </si>
  <si>
    <t>00:55:46</t>
  </si>
  <si>
    <t>Aiden</t>
  </si>
  <si>
    <t>Longcroft-Harris</t>
  </si>
  <si>
    <t>00:09:25</t>
  </si>
  <si>
    <t>00:27:36</t>
  </si>
  <si>
    <t>00:16:50</t>
  </si>
  <si>
    <t>00:55:49</t>
  </si>
  <si>
    <t>Plourde-Couture</t>
  </si>
  <si>
    <t>00:10:21</t>
  </si>
  <si>
    <t>00:26:51</t>
  </si>
  <si>
    <t>00:16:45</t>
  </si>
  <si>
    <t>00:55:54</t>
  </si>
  <si>
    <t>Eduardo Antonio</t>
  </si>
  <si>
    <t>Castellanos</t>
  </si>
  <si>
    <t>00:09:43</t>
  </si>
  <si>
    <t>00:16:57</t>
  </si>
  <si>
    <t>00:56:02</t>
  </si>
  <si>
    <t>00:10:37</t>
  </si>
  <si>
    <t>00:01:13</t>
  </si>
  <si>
    <t>00:26:24</t>
  </si>
  <si>
    <t>00:17:10</t>
  </si>
  <si>
    <t>00:56:08</t>
  </si>
  <si>
    <t>Garneau</t>
  </si>
  <si>
    <t>00:10:11</t>
  </si>
  <si>
    <t>00:26:58</t>
  </si>
  <si>
    <t>00:17:13</t>
  </si>
  <si>
    <t>00:56:19</t>
  </si>
  <si>
    <t>Mainville</t>
  </si>
  <si>
    <t>00:01:17</t>
  </si>
  <si>
    <t>00:26:55</t>
  </si>
  <si>
    <t>00:17:15</t>
  </si>
  <si>
    <t>00:56:24</t>
  </si>
  <si>
    <t>Patrick</t>
  </si>
  <si>
    <t>Smith</t>
  </si>
  <si>
    <t>00:10:12</t>
  </si>
  <si>
    <t>00:26:56</t>
  </si>
  <si>
    <t>00:17:25</t>
  </si>
  <si>
    <t>00:56:35</t>
  </si>
  <si>
    <t>Chase</t>
  </si>
  <si>
    <t>Mcqueen</t>
  </si>
  <si>
    <t>00:09:47</t>
  </si>
  <si>
    <t>00:27:19</t>
  </si>
  <si>
    <t>00:17:27</t>
  </si>
  <si>
    <t>00:56:37</t>
  </si>
  <si>
    <t>Houle</t>
  </si>
  <si>
    <t>00:10:08</t>
  </si>
  <si>
    <t>00:27:02</t>
  </si>
  <si>
    <t>00:17:40</t>
  </si>
  <si>
    <t>00:56:47</t>
  </si>
  <si>
    <t>Diego Alejandro</t>
  </si>
  <si>
    <t>Lopez Acosta</t>
  </si>
  <si>
    <t>00:09:40</t>
  </si>
  <si>
    <t>00:18:06</t>
  </si>
  <si>
    <t>00:57:12</t>
  </si>
  <si>
    <t>Spencer</t>
  </si>
  <si>
    <t>Ralston</t>
  </si>
  <si>
    <t>00:27:25</t>
  </si>
  <si>
    <t>00:18:02</t>
  </si>
  <si>
    <t>00:57:14</t>
  </si>
  <si>
    <t>Chris</t>
  </si>
  <si>
    <t>Gregor</t>
  </si>
  <si>
    <t>00:10:35</t>
  </si>
  <si>
    <t>00:26:34</t>
  </si>
  <si>
    <t>00:18:07</t>
  </si>
  <si>
    <t>00:57:21</t>
  </si>
  <si>
    <t>00:10:30</t>
  </si>
  <si>
    <t>00:26:30</t>
  </si>
  <si>
    <t>00:18:20</t>
  </si>
  <si>
    <t>00:57:23</t>
  </si>
  <si>
    <t>00:10:34</t>
  </si>
  <si>
    <t>00:26:48</t>
  </si>
  <si>
    <t>00:18:11</t>
  </si>
  <si>
    <t>00:57:34</t>
  </si>
  <si>
    <t>Hamish</t>
  </si>
  <si>
    <t>Babin</t>
  </si>
  <si>
    <t>00:09:50</t>
  </si>
  <si>
    <t>00:27:15</t>
  </si>
  <si>
    <t>00:18:37</t>
  </si>
  <si>
    <t>00:57:42</t>
  </si>
  <si>
    <t>Jesus Gildardo</t>
  </si>
  <si>
    <t>Espiritu</t>
  </si>
  <si>
    <t>00:28:29</t>
  </si>
  <si>
    <t>00:17:34</t>
  </si>
  <si>
    <t>00:57:47</t>
  </si>
  <si>
    <t>00:10:03</t>
  </si>
  <si>
    <t>00:19:11</t>
  </si>
  <si>
    <t>00:58:13</t>
  </si>
  <si>
    <t>00:09:34</t>
  </si>
  <si>
    <t>00:28:28</t>
  </si>
  <si>
    <t>00:18:03</t>
  </si>
  <si>
    <t>00:58:22</t>
  </si>
  <si>
    <t>Jeremie</t>
  </si>
  <si>
    <t>00:10:47</t>
  </si>
  <si>
    <t>00:28:23</t>
  </si>
  <si>
    <t>00:00:45</t>
  </si>
  <si>
    <t>00:17:29</t>
  </si>
  <si>
    <t>00:58:34</t>
  </si>
  <si>
    <t>00:10:09</t>
  </si>
  <si>
    <t>00:01:16</t>
  </si>
  <si>
    <t>00:20:01</t>
  </si>
  <si>
    <t>00:59:07</t>
  </si>
  <si>
    <t>Hinton</t>
  </si>
  <si>
    <t>00:10:16</t>
  </si>
  <si>
    <t>00:28:57</t>
  </si>
  <si>
    <t>00:06:00</t>
  </si>
  <si>
    <t>00:12:51</t>
  </si>
  <si>
    <t>00:59:12</t>
  </si>
  <si>
    <t>00:10:40</t>
  </si>
  <si>
    <t>00:19:00</t>
  </si>
  <si>
    <t>01:00:19</t>
  </si>
  <si>
    <t>Andrew</t>
  </si>
  <si>
    <t>Roos</t>
  </si>
  <si>
    <t>00:29:05</t>
  </si>
  <si>
    <t>00:00:58</t>
  </si>
  <si>
    <t>00:19:09</t>
  </si>
  <si>
    <t>01:00:32</t>
  </si>
  <si>
    <t>Kevin</t>
  </si>
  <si>
    <t>Martínez</t>
  </si>
  <si>
    <t>00:28:52</t>
  </si>
  <si>
    <t>00:19:22</t>
  </si>
  <si>
    <t>01:00:44</t>
  </si>
  <si>
    <t>Eric</t>
  </si>
  <si>
    <t>Dokter</t>
  </si>
  <si>
    <t>00:11:19</t>
  </si>
  <si>
    <t>00:29:09</t>
  </si>
  <si>
    <t>01:01:19</t>
  </si>
  <si>
    <t>00:10:31</t>
  </si>
  <si>
    <t>00:29:14</t>
  </si>
  <si>
    <t>00:19:53</t>
  </si>
  <si>
    <t>01:01:48</t>
  </si>
  <si>
    <t>Rikigoro</t>
  </si>
  <si>
    <t>Shinozuka</t>
  </si>
  <si>
    <t>MAS</t>
  </si>
  <si>
    <t>00:11:00</t>
  </si>
  <si>
    <t>00:31:20</t>
  </si>
  <si>
    <t>00:18:24</t>
  </si>
  <si>
    <t>01:02:47</t>
  </si>
  <si>
    <t>David</t>
  </si>
  <si>
    <t>Hopton</t>
  </si>
  <si>
    <t>00:10:41</t>
  </si>
  <si>
    <t>00:31:12</t>
  </si>
  <si>
    <t>00:21:20</t>
  </si>
  <si>
    <t>01:05:21</t>
  </si>
  <si>
    <t>00:30:51</t>
  </si>
  <si>
    <t>00:22:55</t>
  </si>
  <si>
    <t>01:06:47</t>
  </si>
  <si>
    <t>Jaime</t>
  </si>
  <si>
    <t>González Buganza</t>
  </si>
  <si>
    <t>00:09:48</t>
  </si>
  <si>
    <t>DNF</t>
  </si>
  <si>
    <t>Myles</t>
  </si>
  <si>
    <t>Zagar</t>
  </si>
  <si>
    <t>00:30:27</t>
  </si>
  <si>
    <t>Cut 0ff : 59'30</t>
  </si>
  <si>
    <t>Espoir/Relève</t>
  </si>
  <si>
    <t>Sous-Total 2</t>
  </si>
  <si>
    <t>Sous-total 1</t>
  </si>
  <si>
    <t>Relève/Espoir</t>
  </si>
  <si>
    <t>Espoir/Élite</t>
  </si>
  <si>
    <t>Sous-total 2</t>
  </si>
  <si>
    <t>Critère 1</t>
  </si>
  <si>
    <t>Critère 2</t>
  </si>
  <si>
    <t>Athlète</t>
  </si>
  <si>
    <t>Performance</t>
  </si>
  <si>
    <t>Amélie Kretz</t>
  </si>
  <si>
    <t>8e New Plymouth</t>
  </si>
  <si>
    <t>Alexis Lepage</t>
  </si>
  <si>
    <t>2e Clermont</t>
  </si>
  <si>
    <t>9e Mooloolaba</t>
  </si>
  <si>
    <t>3e Larache</t>
  </si>
  <si>
    <t>13e Jeux Commonwealth</t>
  </si>
  <si>
    <t>Céline Marks</t>
  </si>
  <si>
    <t>7e Magog</t>
  </si>
  <si>
    <t>7e Relais Nottingham</t>
  </si>
  <si>
    <t>Charles Paquet</t>
  </si>
  <si>
    <t>3e Bridgetown</t>
  </si>
  <si>
    <t>17e Anvers</t>
  </si>
  <si>
    <t>7e Clermont</t>
  </si>
  <si>
    <t>8e Sarasota</t>
  </si>
  <si>
    <t>Elisabeth Boutin</t>
  </si>
  <si>
    <t>5e Richmond</t>
  </si>
  <si>
    <t>2e Larache</t>
  </si>
  <si>
    <t>4e Magog</t>
  </si>
  <si>
    <t>Edouard Garneau</t>
  </si>
  <si>
    <t>6e Bridgetown</t>
  </si>
  <si>
    <t>10e Magog</t>
  </si>
  <si>
    <t>6e Richmond</t>
  </si>
  <si>
    <t>5e Montréal</t>
  </si>
  <si>
    <t>Félix Plourde-Couture</t>
  </si>
  <si>
    <t>3e Sarasota</t>
  </si>
  <si>
    <t>7e Brasilia</t>
  </si>
  <si>
    <t>Francis Lefebvre</t>
  </si>
  <si>
    <t>11e Magog</t>
  </si>
  <si>
    <t>Jérémy Briand</t>
  </si>
  <si>
    <t>11e Clermont</t>
  </si>
  <si>
    <t>7e Richmond</t>
  </si>
  <si>
    <t>Jéérmy Briand</t>
  </si>
  <si>
    <t>12e Ixtapa</t>
  </si>
  <si>
    <t>Karol-Ann Roy</t>
  </si>
  <si>
    <t>Pavlos Antoniades</t>
  </si>
  <si>
    <t>3e Brasilia</t>
  </si>
  <si>
    <t>6e Magog</t>
  </si>
  <si>
    <t>9e Montréal</t>
  </si>
  <si>
    <t>Séverine Bouchez</t>
  </si>
  <si>
    <t>6e Clermont</t>
  </si>
  <si>
    <t>Jérémy Obrand</t>
  </si>
  <si>
    <t>12e Montréal</t>
  </si>
  <si>
    <t>Cut-off</t>
  </si>
  <si>
    <t>* Les pointages en jaune ne sont pas comptabilisés lorsque trois scores sont déjà comptés dans les compétitions domestiques</t>
  </si>
  <si>
    <t>*Les pointages en rouge ne sont pas comptabilisés car l'athlète n'a pas réussi le cut-off de 8%</t>
  </si>
  <si>
    <t>* les temps en bleus ont été effectués en bassin de 50m. La conversion doit être faite ultérieuremen.</t>
  </si>
  <si>
    <t>Total course</t>
  </si>
  <si>
    <t>4x</t>
  </si>
  <si>
    <t>Colonne1</t>
  </si>
  <si>
    <t>Colonne2</t>
  </si>
  <si>
    <t>Colonne3</t>
  </si>
  <si>
    <t>Colonne4</t>
  </si>
  <si>
    <t>Colonne5</t>
  </si>
  <si>
    <t>Colonne6</t>
  </si>
  <si>
    <t>Colonne7</t>
  </si>
  <si>
    <t>Colonne8</t>
  </si>
  <si>
    <t>Colonne9</t>
  </si>
  <si>
    <t>Colonne10</t>
  </si>
  <si>
    <t>Colonne11</t>
  </si>
  <si>
    <t>* les temps en bleus ont été effectués en bassin de 50m. La conversion doit être faite ultérieurement.</t>
  </si>
  <si>
    <t>400 ou 800</t>
  </si>
  <si>
    <t>7x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</si>
</sst>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0.0"/>
    <numFmt numFmtId="166" formatCode="h:mm:ss;@"/>
  </numFmts>
  <fonts count="3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3"/>
      <color rgb="FFFFFFFF"/>
      <name val="Helvetica Neue"/>
      <family val="2"/>
    </font>
    <font>
      <sz val="8"/>
      <color rgb="FF333333"/>
      <name val="Helvetica Neue"/>
      <family val="2"/>
    </font>
    <font>
      <u/>
      <sz val="12"/>
      <color theme="10"/>
      <name val="Calibri"/>
      <family val="2"/>
      <scheme val="minor"/>
    </font>
    <font>
      <sz val="8"/>
      <color theme="1"/>
      <name val="Helvetica Neue"/>
      <family val="2"/>
    </font>
    <font>
      <u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3"/>
      <color theme="1"/>
      <name val="Helvetica Neue"/>
      <family val="2"/>
    </font>
    <font>
      <u/>
      <sz val="12"/>
      <color theme="11"/>
      <name val="Calibri"/>
      <family val="2"/>
      <scheme val="minor"/>
    </font>
    <font>
      <b/>
      <sz val="10"/>
      <color rgb="FF333333"/>
      <name val="Helvetica Neue"/>
      <family val="2"/>
    </font>
    <font>
      <b/>
      <sz val="10"/>
      <color theme="1"/>
      <name val="Helvetica Neue"/>
      <family val="2"/>
    </font>
    <font>
      <b/>
      <sz val="10"/>
      <color theme="1"/>
      <name val="Calibri"/>
      <family val="2"/>
    </font>
    <font>
      <b/>
      <sz val="10"/>
      <color rgb="FF000000"/>
      <name val="Calibri"/>
      <family val="2"/>
    </font>
    <font>
      <b/>
      <sz val="10"/>
      <color rgb="FF333333"/>
      <name val="Calibri"/>
      <family val="2"/>
    </font>
    <font>
      <b/>
      <u/>
      <sz val="10"/>
      <color theme="1"/>
      <name val="Calibri"/>
      <family val="2"/>
    </font>
    <font>
      <sz val="13"/>
      <color rgb="FFFFFFFF"/>
      <name val="Helvetica Neue"/>
      <family val="2"/>
    </font>
    <font>
      <b/>
      <sz val="8"/>
      <color rgb="FF333333"/>
      <name val="Helvetica Neue"/>
      <family val="2"/>
    </font>
    <font>
      <sz val="11"/>
      <color indexed="8"/>
      <name val="Calibri"/>
      <family val="2"/>
    </font>
    <font>
      <b/>
      <sz val="11"/>
      <color indexed="10"/>
      <name val="Calibri"/>
      <family val="2"/>
    </font>
    <font>
      <sz val="12"/>
      <color theme="1"/>
      <name val="Calibri"/>
      <family val="2"/>
    </font>
    <font>
      <u/>
      <sz val="12"/>
      <color theme="10"/>
      <name val="Calibri"/>
      <family val="2"/>
    </font>
    <font>
      <sz val="12"/>
      <color rgb="FF333333"/>
      <name val="Calibri"/>
      <family val="2"/>
    </font>
    <font>
      <b/>
      <sz val="12"/>
      <color rgb="FF000000"/>
      <name val="Calibri"/>
      <family val="2"/>
    </font>
    <font>
      <sz val="12"/>
      <color rgb="FFFFFFFF"/>
      <name val="Calibri"/>
      <family val="2"/>
    </font>
    <font>
      <sz val="10"/>
      <color rgb="FF000000"/>
      <name val="Tahoma"/>
      <family val="2"/>
    </font>
    <font>
      <b/>
      <sz val="10"/>
      <color rgb="FF00000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rgb="FF95B3D7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7">
    <xf numFmtId="0" fontId="0" fillId="0" borderId="0"/>
    <xf numFmtId="0" fontId="9" fillId="0" borderId="0" applyNumberForma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3" fillId="0" borderId="0" applyFill="0" applyProtection="0"/>
  </cellStyleXfs>
  <cellXfs count="200">
    <xf numFmtId="0" fontId="0" fillId="0" borderId="0" xfId="0"/>
    <xf numFmtId="0" fontId="1" fillId="0" borderId="0" xfId="0" applyFont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0" xfId="0" applyFont="1"/>
    <xf numFmtId="0" fontId="9" fillId="0" borderId="0" xfId="1"/>
    <xf numFmtId="0" fontId="8" fillId="0" borderId="0" xfId="0" applyFont="1"/>
    <xf numFmtId="0" fontId="12" fillId="0" borderId="7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/>
    </xf>
    <xf numFmtId="0" fontId="11" fillId="0" borderId="7" xfId="1" applyFont="1" applyBorder="1" applyAlignment="1">
      <alignment horizontal="center"/>
    </xf>
    <xf numFmtId="21" fontId="10" fillId="0" borderId="7" xfId="0" applyNumberFormat="1" applyFont="1" applyBorder="1" applyAlignment="1">
      <alignment horizontal="center"/>
    </xf>
    <xf numFmtId="0" fontId="11" fillId="3" borderId="7" xfId="1" applyFont="1" applyFill="1" applyBorder="1" applyAlignment="1">
      <alignment horizontal="center"/>
    </xf>
    <xf numFmtId="0" fontId="10" fillId="3" borderId="7" xfId="0" applyFont="1" applyFill="1" applyBorder="1" applyAlignment="1">
      <alignment horizontal="center"/>
    </xf>
    <xf numFmtId="0" fontId="13" fillId="0" borderId="0" xfId="0" applyFont="1"/>
    <xf numFmtId="0" fontId="10" fillId="3" borderId="8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 vertical="center"/>
    </xf>
    <xf numFmtId="0" fontId="0" fillId="0" borderId="7" xfId="0" applyBorder="1"/>
    <xf numFmtId="0" fontId="1" fillId="0" borderId="0" xfId="2"/>
    <xf numFmtId="0" fontId="1" fillId="0" borderId="0" xfId="2" applyBorder="1"/>
    <xf numFmtId="0" fontId="3" fillId="0" borderId="0" xfId="2" applyFont="1" applyBorder="1" applyAlignment="1">
      <alignment horizontal="center"/>
    </xf>
    <xf numFmtId="0" fontId="3" fillId="0" borderId="7" xfId="2" applyNumberFormat="1" applyFont="1" applyFill="1" applyBorder="1" applyAlignment="1">
      <alignment horizontal="center"/>
    </xf>
    <xf numFmtId="0" fontId="3" fillId="0" borderId="7" xfId="2" applyNumberFormat="1" applyFont="1" applyBorder="1" applyAlignment="1">
      <alignment horizontal="center"/>
    </xf>
    <xf numFmtId="0" fontId="1" fillId="0" borderId="7" xfId="2" applyBorder="1"/>
    <xf numFmtId="2" fontId="3" fillId="0" borderId="0" xfId="2" quotePrefix="1" applyNumberFormat="1" applyFont="1" applyBorder="1" applyAlignment="1">
      <alignment horizontal="center"/>
    </xf>
    <xf numFmtId="47" fontId="3" fillId="0" borderId="7" xfId="2" applyNumberFormat="1" applyFont="1" applyFill="1" applyBorder="1" applyAlignment="1">
      <alignment horizontal="center"/>
    </xf>
    <xf numFmtId="47" fontId="3" fillId="0" borderId="0" xfId="2" applyNumberFormat="1" applyFont="1" applyFill="1" applyBorder="1" applyAlignment="1">
      <alignment horizontal="left"/>
    </xf>
    <xf numFmtId="47" fontId="3" fillId="0" borderId="0" xfId="2" applyNumberFormat="1" applyFont="1" applyFill="1" applyBorder="1" applyAlignment="1">
      <alignment horizontal="center"/>
    </xf>
    <xf numFmtId="2" fontId="3" fillId="0" borderId="0" xfId="2" applyNumberFormat="1" applyFont="1" applyBorder="1" applyAlignment="1">
      <alignment horizontal="center"/>
    </xf>
    <xf numFmtId="20" fontId="3" fillId="0" borderId="0" xfId="2" applyNumberFormat="1" applyFont="1" applyBorder="1" applyAlignment="1">
      <alignment horizontal="center"/>
    </xf>
    <xf numFmtId="0" fontId="3" fillId="0" borderId="7" xfId="2" applyFont="1" applyBorder="1" applyAlignment="1">
      <alignment horizontal="center"/>
    </xf>
    <xf numFmtId="2" fontId="3" fillId="0" borderId="7" xfId="2" applyNumberFormat="1" applyFont="1" applyBorder="1" applyAlignment="1">
      <alignment horizontal="center"/>
    </xf>
    <xf numFmtId="0" fontId="3" fillId="0" borderId="7" xfId="2" applyFont="1" applyFill="1" applyBorder="1" applyAlignment="1">
      <alignment horizontal="center"/>
    </xf>
    <xf numFmtId="0" fontId="1" fillId="0" borderId="7" xfId="2" applyFill="1" applyBorder="1" applyAlignment="1">
      <alignment horizontal="center"/>
    </xf>
    <xf numFmtId="0" fontId="1" fillId="0" borderId="7" xfId="2" applyNumberFormat="1" applyFill="1" applyBorder="1" applyAlignment="1">
      <alignment horizontal="center"/>
    </xf>
    <xf numFmtId="47" fontId="1" fillId="0" borderId="7" xfId="2" applyNumberFormat="1" applyFill="1" applyBorder="1" applyAlignment="1">
      <alignment horizontal="center"/>
    </xf>
    <xf numFmtId="47" fontId="1" fillId="0" borderId="7" xfId="2" applyNumberFormat="1" applyFont="1" applyFill="1" applyBorder="1" applyAlignment="1">
      <alignment horizontal="center"/>
    </xf>
    <xf numFmtId="0" fontId="1" fillId="0" borderId="11" xfId="2" applyFont="1" applyFill="1" applyBorder="1" applyAlignment="1">
      <alignment horizontal="left"/>
    </xf>
    <xf numFmtId="2" fontId="1" fillId="0" borderId="0" xfId="2" applyNumberFormat="1"/>
    <xf numFmtId="2" fontId="1" fillId="0" borderId="7" xfId="2" applyNumberFormat="1" applyFont="1" applyFill="1" applyBorder="1" applyAlignment="1">
      <alignment horizontal="center"/>
    </xf>
    <xf numFmtId="0" fontId="1" fillId="0" borderId="7" xfId="2" applyFont="1" applyFill="1" applyBorder="1" applyAlignment="1">
      <alignment horizontal="center"/>
    </xf>
    <xf numFmtId="0" fontId="1" fillId="0" borderId="7" xfId="2" applyNumberFormat="1" applyFont="1" applyFill="1" applyBorder="1" applyAlignment="1">
      <alignment horizontal="center"/>
    </xf>
    <xf numFmtId="47" fontId="3" fillId="0" borderId="0" xfId="2" applyNumberFormat="1" applyFont="1" applyFill="1" applyBorder="1" applyAlignment="1"/>
    <xf numFmtId="0" fontId="1" fillId="0" borderId="10" xfId="2" applyBorder="1" applyAlignment="1">
      <alignment horizontal="center"/>
    </xf>
    <xf numFmtId="0" fontId="3" fillId="0" borderId="0" xfId="2" applyNumberFormat="1" applyFont="1" applyFill="1" applyBorder="1" applyAlignment="1">
      <alignment horizontal="center"/>
    </xf>
    <xf numFmtId="0" fontId="3" fillId="0" borderId="0" xfId="2" applyFont="1" applyFill="1" applyBorder="1" applyAlignment="1">
      <alignment vertical="center" wrapText="1"/>
    </xf>
    <xf numFmtId="0" fontId="3" fillId="0" borderId="9" xfId="2" applyNumberFormat="1" applyFont="1" applyBorder="1" applyAlignment="1">
      <alignment horizontal="center"/>
    </xf>
    <xf numFmtId="0" fontId="1" fillId="0" borderId="0" xfId="2" applyBorder="1" applyAlignment="1">
      <alignment horizontal="center"/>
    </xf>
    <xf numFmtId="20" fontId="3" fillId="4" borderId="7" xfId="2" applyNumberFormat="1" applyFont="1" applyFill="1" applyBorder="1" applyAlignment="1">
      <alignment horizontal="center"/>
    </xf>
    <xf numFmtId="47" fontId="3" fillId="0" borderId="0" xfId="2" applyNumberFormat="1" applyFont="1" applyAlignment="1">
      <alignment horizontal="center"/>
    </xf>
    <xf numFmtId="0" fontId="3" fillId="0" borderId="15" xfId="2" applyFont="1" applyBorder="1" applyAlignment="1"/>
    <xf numFmtId="0" fontId="4" fillId="0" borderId="14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3" fillId="0" borderId="7" xfId="2" applyFont="1" applyBorder="1" applyAlignment="1">
      <alignment horizontal="center"/>
    </xf>
    <xf numFmtId="0" fontId="3" fillId="0" borderId="0" xfId="2" applyFont="1" applyBorder="1" applyAlignment="1">
      <alignment horizontal="center"/>
    </xf>
    <xf numFmtId="0" fontId="10" fillId="0" borderId="7" xfId="0" applyFont="1" applyFill="1" applyBorder="1" applyAlignment="1">
      <alignment horizontal="center"/>
    </xf>
    <xf numFmtId="21" fontId="8" fillId="0" borderId="0" xfId="0" applyNumberFormat="1" applyFont="1"/>
    <xf numFmtId="0" fontId="8" fillId="2" borderId="0" xfId="0" applyFont="1" applyFill="1"/>
    <xf numFmtId="0" fontId="6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9" fillId="0" borderId="7" xfId="1" applyBorder="1"/>
    <xf numFmtId="0" fontId="1" fillId="0" borderId="7" xfId="2" applyFill="1" applyBorder="1"/>
    <xf numFmtId="0" fontId="12" fillId="0" borderId="7" xfId="2" applyFont="1" applyFill="1" applyBorder="1" applyAlignment="1">
      <alignment horizontal="center"/>
    </xf>
    <xf numFmtId="0" fontId="15" fillId="0" borderId="7" xfId="0" applyFont="1" applyBorder="1" applyAlignment="1">
      <alignment horizontal="center"/>
    </xf>
    <xf numFmtId="165" fontId="1" fillId="0" borderId="7" xfId="2" applyNumberFormat="1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17" fillId="0" borderId="7" xfId="0" applyFont="1" applyBorder="1" applyAlignment="1">
      <alignment horizontal="center"/>
    </xf>
    <xf numFmtId="0" fontId="17" fillId="0" borderId="7" xfId="2" applyFont="1" applyFill="1" applyBorder="1" applyAlignment="1">
      <alignment horizontal="center"/>
    </xf>
    <xf numFmtId="0" fontId="19" fillId="0" borderId="7" xfId="0" applyFont="1" applyBorder="1" applyAlignment="1">
      <alignment horizontal="center"/>
    </xf>
    <xf numFmtId="0" fontId="20" fillId="0" borderId="7" xfId="1" applyFont="1" applyBorder="1" applyAlignment="1">
      <alignment horizontal="center"/>
    </xf>
    <xf numFmtId="0" fontId="18" fillId="2" borderId="7" xfId="0" applyFont="1" applyFill="1" applyBorder="1" applyAlignment="1">
      <alignment horizontal="center" vertical="center"/>
    </xf>
    <xf numFmtId="0" fontId="20" fillId="0" borderId="7" xfId="1" applyFont="1" applyFill="1" applyBorder="1" applyAlignment="1">
      <alignment horizontal="center"/>
    </xf>
    <xf numFmtId="0" fontId="16" fillId="0" borderId="7" xfId="0" applyFont="1" applyFill="1" applyBorder="1" applyAlignment="1">
      <alignment horizontal="center"/>
    </xf>
    <xf numFmtId="0" fontId="21" fillId="0" borderId="0" xfId="0" applyFont="1"/>
    <xf numFmtId="21" fontId="8" fillId="0" borderId="0" xfId="0" applyNumberFormat="1" applyFont="1" applyFill="1" applyBorder="1"/>
    <xf numFmtId="0" fontId="17" fillId="2" borderId="7" xfId="0" applyFont="1" applyFill="1" applyBorder="1" applyAlignment="1">
      <alignment horizontal="center" vertical="center"/>
    </xf>
    <xf numFmtId="0" fontId="21" fillId="0" borderId="0" xfId="0" applyFont="1" applyFill="1" applyBorder="1"/>
    <xf numFmtId="0" fontId="6" fillId="2" borderId="7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3" fillId="0" borderId="7" xfId="2" applyFont="1" applyBorder="1" applyAlignment="1">
      <alignment horizontal="center"/>
    </xf>
    <xf numFmtId="0" fontId="22" fillId="0" borderId="0" xfId="0" applyFont="1" applyAlignment="1">
      <alignment horizontal="center"/>
    </xf>
    <xf numFmtId="0" fontId="22" fillId="4" borderId="0" xfId="0" applyFont="1" applyFill="1" applyAlignment="1">
      <alignment horizontal="center"/>
    </xf>
    <xf numFmtId="0" fontId="8" fillId="4" borderId="0" xfId="0" applyFont="1" applyFill="1"/>
    <xf numFmtId="0" fontId="24" fillId="0" borderId="0" xfId="6" applyFont="1" applyFill="1" applyProtection="1"/>
    <xf numFmtId="0" fontId="23" fillId="0" borderId="0" xfId="6" applyFill="1" applyProtection="1"/>
    <xf numFmtId="1" fontId="23" fillId="0" borderId="0" xfId="6" applyNumberFormat="1" applyFill="1" applyProtection="1"/>
    <xf numFmtId="166" fontId="23" fillId="0" borderId="0" xfId="6" applyNumberFormat="1" applyFill="1" applyProtection="1"/>
    <xf numFmtId="0" fontId="23" fillId="0" borderId="0" xfId="6" applyFill="1" applyBorder="1" applyProtection="1"/>
    <xf numFmtId="0" fontId="6" fillId="0" borderId="6" xfId="0" applyFont="1" applyFill="1" applyBorder="1" applyAlignment="1">
      <alignment horizontal="center" vertical="center"/>
    </xf>
    <xf numFmtId="0" fontId="24" fillId="0" borderId="0" xfId="0" applyFont="1" applyFill="1" applyProtection="1"/>
    <xf numFmtId="0" fontId="0" fillId="0" borderId="0" xfId="0" applyFill="1" applyProtection="1"/>
    <xf numFmtId="1" fontId="0" fillId="0" borderId="0" xfId="0" applyNumberFormat="1" applyFill="1" applyProtection="1"/>
    <xf numFmtId="166" fontId="0" fillId="0" borderId="0" xfId="0" applyNumberFormat="1" applyFill="1" applyProtection="1"/>
    <xf numFmtId="0" fontId="6" fillId="3" borderId="0" xfId="0" applyFont="1" applyFill="1" applyBorder="1" applyAlignment="1">
      <alignment horizontal="center" vertical="center"/>
    </xf>
    <xf numFmtId="47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0" xfId="2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Fill="1"/>
    <xf numFmtId="0" fontId="4" fillId="0" borderId="6" xfId="0" applyFont="1" applyFill="1" applyBorder="1" applyAlignment="1">
      <alignment horizontal="center" vertical="center"/>
    </xf>
    <xf numFmtId="0" fontId="25" fillId="0" borderId="0" xfId="0" applyFont="1"/>
    <xf numFmtId="0" fontId="26" fillId="0" borderId="0" xfId="1" applyFont="1" applyFill="1"/>
    <xf numFmtId="0" fontId="25" fillId="0" borderId="0" xfId="0" applyFont="1" applyBorder="1"/>
    <xf numFmtId="0" fontId="25" fillId="0" borderId="0" xfId="0" applyFont="1" applyFill="1"/>
    <xf numFmtId="0" fontId="25" fillId="0" borderId="0" xfId="0" applyFont="1" applyFill="1" applyBorder="1"/>
    <xf numFmtId="0" fontId="26" fillId="0" borderId="0" xfId="1" applyFont="1"/>
    <xf numFmtId="0" fontId="27" fillId="0" borderId="0" xfId="0" applyFont="1" applyFill="1"/>
    <xf numFmtId="21" fontId="27" fillId="0" borderId="0" xfId="0" applyNumberFormat="1" applyFont="1" applyFill="1"/>
    <xf numFmtId="0" fontId="28" fillId="0" borderId="0" xfId="0" applyFont="1" applyFill="1" applyBorder="1" applyAlignment="1">
      <alignment horizontal="center" vertical="center"/>
    </xf>
    <xf numFmtId="0" fontId="27" fillId="0" borderId="0" xfId="0" applyFont="1"/>
    <xf numFmtId="21" fontId="27" fillId="0" borderId="0" xfId="0" applyNumberFormat="1" applyFont="1"/>
    <xf numFmtId="46" fontId="25" fillId="0" borderId="0" xfId="0" applyNumberFormat="1" applyFont="1" applyFill="1" applyBorder="1"/>
    <xf numFmtId="47" fontId="25" fillId="0" borderId="0" xfId="0" applyNumberFormat="1" applyFont="1"/>
    <xf numFmtId="0" fontId="27" fillId="2" borderId="0" xfId="0" applyFont="1" applyFill="1"/>
    <xf numFmtId="0" fontId="27" fillId="3" borderId="0" xfId="0" applyFont="1" applyFill="1"/>
    <xf numFmtId="21" fontId="25" fillId="0" borderId="0" xfId="0" applyNumberFormat="1" applyFont="1"/>
    <xf numFmtId="0" fontId="29" fillId="0" borderId="0" xfId="0" applyFont="1"/>
    <xf numFmtId="0" fontId="29" fillId="0" borderId="0" xfId="0" applyFont="1" applyFill="1" applyBorder="1"/>
    <xf numFmtId="0" fontId="3" fillId="6" borderId="7" xfId="2" applyFont="1" applyFill="1" applyBorder="1" applyAlignment="1">
      <alignment horizontal="center"/>
    </xf>
    <xf numFmtId="0" fontId="1" fillId="6" borderId="7" xfId="2" applyFont="1" applyFill="1" applyBorder="1" applyAlignment="1">
      <alignment horizontal="center"/>
    </xf>
    <xf numFmtId="0" fontId="1" fillId="6" borderId="7" xfId="2" applyFill="1" applyBorder="1"/>
    <xf numFmtId="0" fontId="0" fillId="6" borderId="7" xfId="0" applyFill="1" applyBorder="1"/>
    <xf numFmtId="2" fontId="1" fillId="6" borderId="7" xfId="2" applyNumberFormat="1" applyFill="1" applyBorder="1" applyAlignment="1">
      <alignment horizontal="center"/>
    </xf>
    <xf numFmtId="0" fontId="3" fillId="0" borderId="0" xfId="2" applyFont="1"/>
    <xf numFmtId="0" fontId="4" fillId="0" borderId="0" xfId="0" applyFont="1" applyFill="1" applyAlignment="1">
      <alignment horizontal="center" vertical="center" wrapText="1"/>
    </xf>
    <xf numFmtId="47" fontId="2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9" fontId="2" fillId="0" borderId="0" xfId="0" applyNumberFormat="1" applyFont="1" applyFill="1" applyAlignment="1">
      <alignment horizontal="center" vertical="center" wrapText="1"/>
    </xf>
    <xf numFmtId="20" fontId="2" fillId="0" borderId="0" xfId="0" applyNumberFormat="1" applyFont="1" applyFill="1" applyAlignment="1">
      <alignment horizontal="center" vertical="center" wrapText="1"/>
    </xf>
    <xf numFmtId="9" fontId="2" fillId="0" borderId="0" xfId="0" applyNumberFormat="1" applyFont="1" applyFill="1" applyAlignment="1">
      <alignment horizontal="center" vertical="center"/>
    </xf>
    <xf numFmtId="20" fontId="2" fillId="0" borderId="0" xfId="0" applyNumberFormat="1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4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vertical="center"/>
    </xf>
    <xf numFmtId="0" fontId="4" fillId="0" borderId="7" xfId="0" applyFont="1" applyFill="1" applyBorder="1" applyAlignment="1">
      <alignment horizontal="center" vertical="center" wrapText="1"/>
    </xf>
    <xf numFmtId="9" fontId="2" fillId="0" borderId="7" xfId="0" applyNumberFormat="1" applyFont="1" applyFill="1" applyBorder="1" applyAlignment="1">
      <alignment horizontal="center" vertical="center" wrapText="1"/>
    </xf>
    <xf numFmtId="47" fontId="2" fillId="0" borderId="7" xfId="0" applyNumberFormat="1" applyFont="1" applyFill="1" applyBorder="1" applyAlignment="1">
      <alignment horizontal="center" vertical="center" wrapText="1"/>
    </xf>
    <xf numFmtId="20" fontId="2" fillId="0" borderId="7" xfId="0" applyNumberFormat="1" applyFont="1" applyFill="1" applyBorder="1" applyAlignment="1">
      <alignment horizontal="center" vertical="center" wrapText="1"/>
    </xf>
    <xf numFmtId="9" fontId="2" fillId="0" borderId="7" xfId="0" applyNumberFormat="1" applyFont="1" applyFill="1" applyBorder="1" applyAlignment="1">
      <alignment horizontal="center" vertical="center"/>
    </xf>
    <xf numFmtId="47" fontId="2" fillId="0" borderId="7" xfId="0" applyNumberFormat="1" applyFont="1" applyFill="1" applyBorder="1" applyAlignment="1">
      <alignment horizontal="center" vertical="center"/>
    </xf>
    <xf numFmtId="20" fontId="2" fillId="0" borderId="7" xfId="0" applyNumberFormat="1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20" fontId="2" fillId="0" borderId="8" xfId="0" applyNumberFormat="1" applyFont="1" applyFill="1" applyBorder="1" applyAlignment="1">
      <alignment horizontal="center" vertical="center"/>
    </xf>
    <xf numFmtId="20" fontId="2" fillId="0" borderId="8" xfId="0" applyNumberFormat="1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9" fontId="2" fillId="0" borderId="9" xfId="0" applyNumberFormat="1" applyFont="1" applyFill="1" applyBorder="1" applyAlignment="1">
      <alignment horizontal="center" vertical="center" wrapText="1"/>
    </xf>
    <xf numFmtId="47" fontId="2" fillId="0" borderId="9" xfId="0" applyNumberFormat="1" applyFont="1" applyFill="1" applyBorder="1" applyAlignment="1">
      <alignment horizontal="center" vertical="center" wrapText="1"/>
    </xf>
    <xf numFmtId="20" fontId="2" fillId="0" borderId="9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center" vertical="center"/>
    </xf>
    <xf numFmtId="9" fontId="2" fillId="0" borderId="9" xfId="0" applyNumberFormat="1" applyFont="1" applyFill="1" applyBorder="1" applyAlignment="1">
      <alignment horizontal="center" vertical="center"/>
    </xf>
    <xf numFmtId="47" fontId="2" fillId="0" borderId="9" xfId="0" applyNumberFormat="1" applyFont="1" applyFill="1" applyBorder="1" applyAlignment="1">
      <alignment horizontal="center" vertical="center"/>
    </xf>
    <xf numFmtId="20" fontId="2" fillId="0" borderId="19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top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top" wrapText="1"/>
    </xf>
    <xf numFmtId="0" fontId="1" fillId="7" borderId="7" xfId="2" applyFont="1" applyFill="1" applyBorder="1" applyAlignment="1">
      <alignment horizontal="center"/>
    </xf>
    <xf numFmtId="0" fontId="1" fillId="7" borderId="7" xfId="2" applyFill="1" applyBorder="1"/>
    <xf numFmtId="0" fontId="0" fillId="7" borderId="7" xfId="0" applyFill="1" applyBorder="1"/>
    <xf numFmtId="47" fontId="1" fillId="2" borderId="7" xfId="2" applyNumberFormat="1" applyFont="1" applyFill="1" applyBorder="1" applyAlignment="1">
      <alignment horizontal="center"/>
    </xf>
    <xf numFmtId="2" fontId="1" fillId="2" borderId="7" xfId="2" applyNumberFormat="1" applyFont="1" applyFill="1" applyBorder="1" applyAlignment="1">
      <alignment horizontal="center"/>
    </xf>
    <xf numFmtId="2" fontId="1" fillId="2" borderId="7" xfId="2" applyNumberFormat="1" applyFill="1" applyBorder="1" applyAlignment="1">
      <alignment horizontal="center"/>
    </xf>
    <xf numFmtId="0" fontId="3" fillId="0" borderId="7" xfId="2" applyFont="1" applyBorder="1" applyAlignment="1">
      <alignment horizontal="center"/>
    </xf>
    <xf numFmtId="47" fontId="3" fillId="0" borderId="7" xfId="2" applyNumberFormat="1" applyFont="1" applyFill="1" applyBorder="1" applyAlignment="1">
      <alignment horizontal="center"/>
    </xf>
    <xf numFmtId="0" fontId="3" fillId="0" borderId="0" xfId="2" applyFont="1" applyBorder="1" applyAlignment="1">
      <alignment horizontal="center"/>
    </xf>
    <xf numFmtId="20" fontId="3" fillId="4" borderId="7" xfId="2" applyNumberFormat="1" applyFont="1" applyFill="1" applyBorder="1" applyAlignment="1">
      <alignment horizontal="center"/>
    </xf>
    <xf numFmtId="0" fontId="3" fillId="5" borderId="7" xfId="2" applyFont="1" applyFill="1" applyBorder="1" applyAlignment="1">
      <alignment horizontal="center"/>
    </xf>
    <xf numFmtId="20" fontId="3" fillId="4" borderId="8" xfId="2" applyNumberFormat="1" applyFont="1" applyFill="1" applyBorder="1" applyAlignment="1">
      <alignment horizontal="center"/>
    </xf>
    <xf numFmtId="20" fontId="3" fillId="4" borderId="13" xfId="2" applyNumberFormat="1" applyFont="1" applyFill="1" applyBorder="1" applyAlignment="1">
      <alignment horizontal="center"/>
    </xf>
    <xf numFmtId="20" fontId="3" fillId="4" borderId="14" xfId="2" applyNumberFormat="1" applyFont="1" applyFill="1" applyBorder="1" applyAlignment="1">
      <alignment horizontal="center"/>
    </xf>
    <xf numFmtId="0" fontId="3" fillId="5" borderId="8" xfId="2" applyFont="1" applyFill="1" applyBorder="1" applyAlignment="1">
      <alignment horizontal="center"/>
    </xf>
    <xf numFmtId="0" fontId="3" fillId="5" borderId="13" xfId="2" applyFont="1" applyFill="1" applyBorder="1" applyAlignment="1">
      <alignment horizontal="center"/>
    </xf>
    <xf numFmtId="0" fontId="3" fillId="5" borderId="14" xfId="2" applyFont="1" applyFill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47" fontId="4" fillId="0" borderId="8" xfId="0" applyNumberFormat="1" applyFont="1" applyBorder="1" applyAlignment="1">
      <alignment horizontal="center"/>
    </xf>
    <xf numFmtId="47" fontId="4" fillId="0" borderId="13" xfId="0" applyNumberFormat="1" applyFont="1" applyBorder="1" applyAlignment="1">
      <alignment horizontal="center"/>
    </xf>
    <xf numFmtId="47" fontId="4" fillId="0" borderId="14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4" borderId="7" xfId="2" applyNumberFormat="1" applyFont="1" applyFill="1" applyBorder="1" applyAlignment="1">
      <alignment horizontal="center"/>
    </xf>
  </cellXfs>
  <cellStyles count="7">
    <cellStyle name="Lien hypertexte" xfId="1" builtinId="8"/>
    <cellStyle name="Lien hypertexte visité" xfId="4" builtinId="9" hidden="1"/>
    <cellStyle name="Lien hypertexte visité" xfId="5" builtinId="9" hidden="1"/>
    <cellStyle name="Monétaire 2" xfId="3" xr:uid="{00000000-0005-0000-0000-000003000000}"/>
    <cellStyle name="Normal" xfId="0" builtinId="0"/>
    <cellStyle name="Normal 2" xfId="2" xr:uid="{00000000-0005-0000-0000-000005000000}"/>
    <cellStyle name="Normal 3" xfId="6" xr:uid="{C0D1B4D7-4A85-7A49-93DC-2E496812EB18}"/>
  </cellStyles>
  <dxfs count="2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5" formatCode="hh:mm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5" formatCode="hh:mm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9" formatCode="mm:ss.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3" formatCode="0%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5" formatCode="hh:mm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5" formatCode="hh:mm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9" formatCode="mm:ss.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3" formatCode="0%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5" formatCode="hh:mm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5" formatCode="hh:mm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9" formatCode="mm:ss.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3" formatCode="0%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5" formatCode="hh:mm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5" formatCode="hh:mm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29" formatCode="mm:ss.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3" formatCode="0%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 outline="0">
        <top style="medium">
          <color rgb="FF95B3D7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BF0F0F6-72ED-B446-81AF-43F5C5982D04}" name="Tableau2" displayName="Tableau2" ref="A3:K41" totalsRowShown="0" headerRowDxfId="27" tableBorderDxfId="26">
  <autoFilter ref="A3:K41" xr:uid="{AF2C1F69-B8B6-D044-9A12-461CDFBA5BFE}"/>
  <tableColumns count="11">
    <tableColumn id="1" xr3:uid="{35B47C8D-C12C-6447-A34B-FDF3B70F1EEC}" name="Colonne1" dataDxfId="25"/>
    <tableColumn id="2" xr3:uid="{3F39F4CE-B797-D04F-B82E-DCDA93C67E9F}" name="Colonne2" dataDxfId="24"/>
    <tableColumn id="3" xr3:uid="{A39F9F15-31EE-EB4C-AD56-F7379974ED9B}" name="Colonne3" dataDxfId="23"/>
    <tableColumn id="4" xr3:uid="{BA8A3D46-CFB5-894E-B43B-EF7174A7CC7E}" name="Colonne4" dataDxfId="22"/>
    <tableColumn id="5" xr3:uid="{B82090BB-1BFA-434D-9C04-9D58315D55EE}" name="Colonne5" dataDxfId="21"/>
    <tableColumn id="6" xr3:uid="{713BBAD9-9F5B-B44F-A575-51D9BAF46A40}" name="Colonne6" dataDxfId="20"/>
    <tableColumn id="7" xr3:uid="{7249490F-724A-474B-9711-B4EF44EA60CF}" name="Colonne7" dataDxfId="19"/>
    <tableColumn id="8" xr3:uid="{DC082308-414E-0F4F-8D57-5989299D18FA}" name="Colonne8" dataDxfId="18"/>
    <tableColumn id="9" xr3:uid="{2E95F1C5-375B-F742-8E2F-C09AF5032DAA}" name="Colonne9" dataDxfId="17"/>
    <tableColumn id="10" xr3:uid="{B452EA26-8530-D94D-9373-5EEB7B0ED26B}" name="Colonne10" dataDxfId="16"/>
    <tableColumn id="11" xr3:uid="{9F166C4A-A2D3-CC4C-91C5-9A4629AC22AA}" name="Colonne11" dataDxfId="15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2855654-7939-1B4B-A0C5-B520273EE5CA}" name="Tableau1" displayName="Tableau1" ref="A3:K41" totalsRowShown="0" headerRowDxfId="14" headerRowBorderDxfId="13" tableBorderDxfId="12" totalsRowBorderDxfId="11">
  <autoFilter ref="A3:K41" xr:uid="{08E5B5C0-A03B-C849-B6EB-9DFA2BD290B0}"/>
  <tableColumns count="11">
    <tableColumn id="1" xr3:uid="{79E71DC3-51AF-AE42-82F5-6BB74BEC656A}" name="Colonne1" dataDxfId="10"/>
    <tableColumn id="2" xr3:uid="{435FD2A4-2D69-5843-85C6-4F48FBCA211B}" name="Colonne2" dataDxfId="9"/>
    <tableColumn id="3" xr3:uid="{152C1851-5AC4-964A-A67E-FAE8C218F3E4}" name="Colonne3" dataDxfId="8"/>
    <tableColumn id="4" xr3:uid="{B0F4F05B-1D06-134D-97F1-9AEE98132887}" name="Colonne4" dataDxfId="7"/>
    <tableColumn id="5" xr3:uid="{CEDC0CF5-B665-014B-BFF0-366D870F418F}" name="Colonne5" dataDxfId="6"/>
    <tableColumn id="6" xr3:uid="{F34DD7E5-148C-5849-B3E9-EA79FCAAA5F0}" name="Colonne6" dataDxfId="5"/>
    <tableColumn id="7" xr3:uid="{F1B44EF8-2E6B-704A-81DA-3BE4A21F1165}" name="Colonne7" dataDxfId="4"/>
    <tableColumn id="8" xr3:uid="{22A93CD3-A625-6A4F-B22F-63094DD34F4A}" name="Colonne8" dataDxfId="3"/>
    <tableColumn id="9" xr3:uid="{21FC266A-2F09-2442-B5D7-F07B97931CD9}" name="Colonne9" dataDxfId="2"/>
    <tableColumn id="10" xr3:uid="{05698936-CF79-C34E-BA46-7474283D0F12}" name="Colonne10" dataDxfId="1"/>
    <tableColumn id="11" xr3:uid="{308CFDB1-7B09-6C40-9010-1CEECD529B33}" name="Colonne11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sportstats.ca/display-results.xhtml?raceid=93433" TargetMode="External"/><Relationship Id="rId18" Type="http://schemas.openxmlformats.org/officeDocument/2006/relationships/hyperlink" Target="https://www.sportstats.ca/display-results.xhtml?raceid=93433" TargetMode="External"/><Relationship Id="rId26" Type="http://schemas.openxmlformats.org/officeDocument/2006/relationships/hyperlink" Target="https://www.sportstats.ca/display-results.xhtml?raceid=93433" TargetMode="External"/><Relationship Id="rId39" Type="http://schemas.openxmlformats.org/officeDocument/2006/relationships/hyperlink" Target="https://www.sportstats.ca/display-results.xhtml?raceid=93433&amp;status=results&amp;category=Femmes" TargetMode="External"/><Relationship Id="rId21" Type="http://schemas.openxmlformats.org/officeDocument/2006/relationships/hyperlink" Target="https://www.sportstats.ca/display-results.xhtml?raceid=93433" TargetMode="External"/><Relationship Id="rId34" Type="http://schemas.openxmlformats.org/officeDocument/2006/relationships/hyperlink" Target="https://www.sportstats.ca/display-results.xhtml?raceid=93433&amp;status=results&amp;category=Femmes" TargetMode="External"/><Relationship Id="rId42" Type="http://schemas.openxmlformats.org/officeDocument/2006/relationships/hyperlink" Target="https://www.sportstats.ca/display-results.xhtml?raceid=93433&amp;status=results&amp;category=Femmes" TargetMode="External"/><Relationship Id="rId47" Type="http://schemas.openxmlformats.org/officeDocument/2006/relationships/hyperlink" Target="https://www.sportstats.ca/display-results.xhtml?raceid=93433&amp;status=results&amp;category=Femmes" TargetMode="External"/><Relationship Id="rId50" Type="http://schemas.openxmlformats.org/officeDocument/2006/relationships/hyperlink" Target="https://www.sportstats.ca/display-results.xhtml?raceid=93433&amp;status=results&amp;category=Femmes" TargetMode="External"/><Relationship Id="rId55" Type="http://schemas.openxmlformats.org/officeDocument/2006/relationships/hyperlink" Target="https://www.sportstats.ca/display-results.xhtml?raceid=93433&amp;status=results&amp;category=Femmes" TargetMode="External"/><Relationship Id="rId7" Type="http://schemas.openxmlformats.org/officeDocument/2006/relationships/hyperlink" Target="https://www.sportstats.ca/display-results.xhtml?raceid=93433" TargetMode="External"/><Relationship Id="rId2" Type="http://schemas.openxmlformats.org/officeDocument/2006/relationships/hyperlink" Target="https://www.sportstats.ca/display-results.xhtml?raceid=93433" TargetMode="External"/><Relationship Id="rId16" Type="http://schemas.openxmlformats.org/officeDocument/2006/relationships/hyperlink" Target="https://www.sportstats.ca/display-results.xhtml?raceid=93433" TargetMode="External"/><Relationship Id="rId29" Type="http://schemas.openxmlformats.org/officeDocument/2006/relationships/hyperlink" Target="https://www.sportstats.ca/display-results.xhtml?raceid=93433" TargetMode="External"/><Relationship Id="rId11" Type="http://schemas.openxmlformats.org/officeDocument/2006/relationships/hyperlink" Target="https://www.sportstats.ca/display-results.xhtml?raceid=93433" TargetMode="External"/><Relationship Id="rId24" Type="http://schemas.openxmlformats.org/officeDocument/2006/relationships/hyperlink" Target="https://www.sportstats.ca/display-results.xhtml?raceid=93433" TargetMode="External"/><Relationship Id="rId32" Type="http://schemas.openxmlformats.org/officeDocument/2006/relationships/hyperlink" Target="https://www.sportstats.ca/display-results.xhtml?raceid=93433&amp;status=results&amp;category=Femmes" TargetMode="External"/><Relationship Id="rId37" Type="http://schemas.openxmlformats.org/officeDocument/2006/relationships/hyperlink" Target="https://www.sportstats.ca/display-results.xhtml?raceid=93433&amp;status=results&amp;category=Femmes" TargetMode="External"/><Relationship Id="rId40" Type="http://schemas.openxmlformats.org/officeDocument/2006/relationships/hyperlink" Target="https://www.sportstats.ca/display-results.xhtml?raceid=93433&amp;status=results&amp;category=Femmes" TargetMode="External"/><Relationship Id="rId45" Type="http://schemas.openxmlformats.org/officeDocument/2006/relationships/hyperlink" Target="https://www.sportstats.ca/display-results.xhtml?raceid=93433&amp;status=results&amp;category=Femmes" TargetMode="External"/><Relationship Id="rId53" Type="http://schemas.openxmlformats.org/officeDocument/2006/relationships/hyperlink" Target="https://www.sportstats.ca/display-results.xhtml?raceid=93433&amp;status=results&amp;category=Femmes" TargetMode="External"/><Relationship Id="rId58" Type="http://schemas.openxmlformats.org/officeDocument/2006/relationships/hyperlink" Target="https://www.sportstats.ca/display-results.xhtml?raceid=93433&amp;status=results&amp;category=Femmes" TargetMode="External"/><Relationship Id="rId5" Type="http://schemas.openxmlformats.org/officeDocument/2006/relationships/hyperlink" Target="https://www.sportstats.ca/display-results.xhtml?raceid=93433" TargetMode="External"/><Relationship Id="rId61" Type="http://schemas.openxmlformats.org/officeDocument/2006/relationships/hyperlink" Target="https://www.sportstats.ca/display-results.xhtml?raceid=93433&amp;status=results&amp;category=Femmes" TargetMode="External"/><Relationship Id="rId19" Type="http://schemas.openxmlformats.org/officeDocument/2006/relationships/hyperlink" Target="https://www.sportstats.ca/display-results.xhtml?raceid=93433" TargetMode="External"/><Relationship Id="rId14" Type="http://schemas.openxmlformats.org/officeDocument/2006/relationships/hyperlink" Target="https://www.sportstats.ca/display-results.xhtml?raceid=93433" TargetMode="External"/><Relationship Id="rId22" Type="http://schemas.openxmlformats.org/officeDocument/2006/relationships/hyperlink" Target="https://www.sportstats.ca/display-results.xhtml?raceid=93433" TargetMode="External"/><Relationship Id="rId27" Type="http://schemas.openxmlformats.org/officeDocument/2006/relationships/hyperlink" Target="https://www.sportstats.ca/display-results.xhtml?raceid=93433" TargetMode="External"/><Relationship Id="rId30" Type="http://schemas.openxmlformats.org/officeDocument/2006/relationships/hyperlink" Target="https://www.sportstats.ca/display-results.xhtml?raceid=93433" TargetMode="External"/><Relationship Id="rId35" Type="http://schemas.openxmlformats.org/officeDocument/2006/relationships/hyperlink" Target="https://www.sportstats.ca/display-results.xhtml?raceid=93433&amp;status=results&amp;category=Femmes" TargetMode="External"/><Relationship Id="rId43" Type="http://schemas.openxmlformats.org/officeDocument/2006/relationships/hyperlink" Target="https://www.sportstats.ca/display-results.xhtml?raceid=93433&amp;status=results&amp;category=Femmes" TargetMode="External"/><Relationship Id="rId48" Type="http://schemas.openxmlformats.org/officeDocument/2006/relationships/hyperlink" Target="https://www.sportstats.ca/display-results.xhtml?raceid=93433&amp;status=results&amp;category=Femmes" TargetMode="External"/><Relationship Id="rId56" Type="http://schemas.openxmlformats.org/officeDocument/2006/relationships/hyperlink" Target="https://www.sportstats.ca/display-results.xhtml?raceid=93433&amp;status=results&amp;category=Femmes" TargetMode="External"/><Relationship Id="rId8" Type="http://schemas.openxmlformats.org/officeDocument/2006/relationships/hyperlink" Target="https://www.sportstats.ca/display-results.xhtml?raceid=93433" TargetMode="External"/><Relationship Id="rId51" Type="http://schemas.openxmlformats.org/officeDocument/2006/relationships/hyperlink" Target="https://www.sportstats.ca/display-results.xhtml?raceid=93433&amp;status=results&amp;category=Femmes" TargetMode="External"/><Relationship Id="rId3" Type="http://schemas.openxmlformats.org/officeDocument/2006/relationships/hyperlink" Target="https://www.sportstats.ca/display-results.xhtml?raceid=93433" TargetMode="External"/><Relationship Id="rId12" Type="http://schemas.openxmlformats.org/officeDocument/2006/relationships/hyperlink" Target="https://www.sportstats.ca/display-results.xhtml?raceid=93433" TargetMode="External"/><Relationship Id="rId17" Type="http://schemas.openxmlformats.org/officeDocument/2006/relationships/hyperlink" Target="https://www.sportstats.ca/display-results.xhtml?raceid=93433" TargetMode="External"/><Relationship Id="rId25" Type="http://schemas.openxmlformats.org/officeDocument/2006/relationships/hyperlink" Target="https://www.sportstats.ca/display-results.xhtml?raceid=93433" TargetMode="External"/><Relationship Id="rId33" Type="http://schemas.openxmlformats.org/officeDocument/2006/relationships/hyperlink" Target="https://www.sportstats.ca/display-results.xhtml?raceid=93433&amp;status=results&amp;category=Femmes" TargetMode="External"/><Relationship Id="rId38" Type="http://schemas.openxmlformats.org/officeDocument/2006/relationships/hyperlink" Target="https://www.sportstats.ca/display-results.xhtml?raceid=93433&amp;status=results&amp;category=Femmes" TargetMode="External"/><Relationship Id="rId46" Type="http://schemas.openxmlformats.org/officeDocument/2006/relationships/hyperlink" Target="https://www.sportstats.ca/display-results.xhtml?raceid=93433&amp;status=results&amp;category=Femmes" TargetMode="External"/><Relationship Id="rId59" Type="http://schemas.openxmlformats.org/officeDocument/2006/relationships/hyperlink" Target="https://www.sportstats.ca/display-results.xhtml?raceid=93433&amp;status=results&amp;category=Femmes" TargetMode="External"/><Relationship Id="rId20" Type="http://schemas.openxmlformats.org/officeDocument/2006/relationships/hyperlink" Target="https://www.sportstats.ca/display-results.xhtml?raceid=93433" TargetMode="External"/><Relationship Id="rId41" Type="http://schemas.openxmlformats.org/officeDocument/2006/relationships/hyperlink" Target="https://www.sportstats.ca/display-results.xhtml?raceid=93433&amp;status=results&amp;category=Femmes" TargetMode="External"/><Relationship Id="rId54" Type="http://schemas.openxmlformats.org/officeDocument/2006/relationships/hyperlink" Target="https://www.sportstats.ca/display-results.xhtml?raceid=93433&amp;status=results&amp;category=Femmes" TargetMode="External"/><Relationship Id="rId1" Type="http://schemas.openxmlformats.org/officeDocument/2006/relationships/hyperlink" Target="https://www.sportstats.ca/display-results.xhtml?raceid=93433" TargetMode="External"/><Relationship Id="rId6" Type="http://schemas.openxmlformats.org/officeDocument/2006/relationships/hyperlink" Target="https://www.sportstats.ca/display-results.xhtml?raceid=93433" TargetMode="External"/><Relationship Id="rId15" Type="http://schemas.openxmlformats.org/officeDocument/2006/relationships/hyperlink" Target="https://www.sportstats.ca/display-results.xhtml?raceid=93433" TargetMode="External"/><Relationship Id="rId23" Type="http://schemas.openxmlformats.org/officeDocument/2006/relationships/hyperlink" Target="https://www.sportstats.ca/display-results.xhtml?raceid=93433" TargetMode="External"/><Relationship Id="rId28" Type="http://schemas.openxmlformats.org/officeDocument/2006/relationships/hyperlink" Target="https://www.sportstats.ca/display-results.xhtml?raceid=93433" TargetMode="External"/><Relationship Id="rId36" Type="http://schemas.openxmlformats.org/officeDocument/2006/relationships/hyperlink" Target="https://www.sportstats.ca/display-results.xhtml?raceid=93433&amp;status=results&amp;category=Femmes" TargetMode="External"/><Relationship Id="rId49" Type="http://schemas.openxmlformats.org/officeDocument/2006/relationships/hyperlink" Target="https://www.sportstats.ca/display-results.xhtml?raceid=93433&amp;status=results&amp;category=Femmes" TargetMode="External"/><Relationship Id="rId57" Type="http://schemas.openxmlformats.org/officeDocument/2006/relationships/hyperlink" Target="https://www.sportstats.ca/display-results.xhtml?raceid=93433&amp;status=results&amp;category=Femmes" TargetMode="External"/><Relationship Id="rId10" Type="http://schemas.openxmlformats.org/officeDocument/2006/relationships/hyperlink" Target="https://www.sportstats.ca/display-results.xhtml?raceid=93433" TargetMode="External"/><Relationship Id="rId31" Type="http://schemas.openxmlformats.org/officeDocument/2006/relationships/hyperlink" Target="https://www.sportstats.ca/display-results.xhtml?raceid=93433&amp;status=results&amp;category=Femmes" TargetMode="External"/><Relationship Id="rId44" Type="http://schemas.openxmlformats.org/officeDocument/2006/relationships/hyperlink" Target="https://www.sportstats.ca/display-results.xhtml?raceid=93433&amp;status=results&amp;category=Femmes" TargetMode="External"/><Relationship Id="rId52" Type="http://schemas.openxmlformats.org/officeDocument/2006/relationships/hyperlink" Target="https://www.sportstats.ca/display-results.xhtml?raceid=93433&amp;status=results&amp;category=Femmes" TargetMode="External"/><Relationship Id="rId60" Type="http://schemas.openxmlformats.org/officeDocument/2006/relationships/hyperlink" Target="https://www.sportstats.ca/display-results.xhtml?raceid=93433&amp;status=results&amp;category=Femmes" TargetMode="External"/><Relationship Id="rId4" Type="http://schemas.openxmlformats.org/officeDocument/2006/relationships/hyperlink" Target="https://www.sportstats.ca/display-results.xhtml?raceid=93433" TargetMode="External"/><Relationship Id="rId9" Type="http://schemas.openxmlformats.org/officeDocument/2006/relationships/hyperlink" Target="https://www.sportstats.ca/display-results.xhtml?raceid=93433" TargetMode="External"/></Relationships>
</file>

<file path=xl/worksheets/_rels/sheet8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sportstats.ca/display-results.xhtml?raceid=97101&amp;status=results&amp;category=Hommes" TargetMode="External"/><Relationship Id="rId18" Type="http://schemas.openxmlformats.org/officeDocument/2006/relationships/hyperlink" Target="https://www.sportstats.ca/display-results.xhtml?raceid=97101&amp;status=results&amp;category=Hommes" TargetMode="External"/><Relationship Id="rId26" Type="http://schemas.openxmlformats.org/officeDocument/2006/relationships/hyperlink" Target="https://www.sportstats.ca/display-results.xhtml?raceid=97101&amp;status=results&amp;category=Hommes" TargetMode="External"/><Relationship Id="rId39" Type="http://schemas.openxmlformats.org/officeDocument/2006/relationships/hyperlink" Target="https://www.sportstats.ca/display-results.xhtml?raceid=97101&amp;status=results&amp;category=Femmes" TargetMode="External"/><Relationship Id="rId21" Type="http://schemas.openxmlformats.org/officeDocument/2006/relationships/hyperlink" Target="https://www.sportstats.ca/display-results.xhtml?raceid=97101&amp;status=results&amp;category=Hommes" TargetMode="External"/><Relationship Id="rId34" Type="http://schemas.openxmlformats.org/officeDocument/2006/relationships/hyperlink" Target="https://www.sportstats.ca/display-results.xhtml?raceid=97101&amp;status=results&amp;category=Femmes" TargetMode="External"/><Relationship Id="rId42" Type="http://schemas.openxmlformats.org/officeDocument/2006/relationships/hyperlink" Target="https://www.sportstats.ca/display-results.xhtml?raceid=97101&amp;status=results&amp;category=Femmes" TargetMode="External"/><Relationship Id="rId47" Type="http://schemas.openxmlformats.org/officeDocument/2006/relationships/hyperlink" Target="https://www.sportstats.ca/display-results.xhtml?raceid=97101&amp;status=results&amp;category=Femmes" TargetMode="External"/><Relationship Id="rId50" Type="http://schemas.openxmlformats.org/officeDocument/2006/relationships/hyperlink" Target="https://www.sportstats.ca/display-results.xhtml?raceid=97101&amp;status=results&amp;category=Femmes" TargetMode="External"/><Relationship Id="rId7" Type="http://schemas.openxmlformats.org/officeDocument/2006/relationships/hyperlink" Target="https://www.sportstats.ca/display-results.xhtml?raceid=97101&amp;status=results&amp;category=Hommes" TargetMode="External"/><Relationship Id="rId2" Type="http://schemas.openxmlformats.org/officeDocument/2006/relationships/hyperlink" Target="https://www.sportstats.ca/display-results.xhtml?raceid=97101&amp;status=results&amp;category=Hommes" TargetMode="External"/><Relationship Id="rId16" Type="http://schemas.openxmlformats.org/officeDocument/2006/relationships/hyperlink" Target="https://www.sportstats.ca/display-results.xhtml?raceid=97101&amp;status=results&amp;category=Hommes" TargetMode="External"/><Relationship Id="rId29" Type="http://schemas.openxmlformats.org/officeDocument/2006/relationships/hyperlink" Target="https://www.sportstats.ca/display-results.xhtml?raceid=97101&amp;status=results&amp;category=Hommes" TargetMode="External"/><Relationship Id="rId11" Type="http://schemas.openxmlformats.org/officeDocument/2006/relationships/hyperlink" Target="https://www.sportstats.ca/display-results.xhtml?raceid=97101&amp;status=results&amp;category=Hommes" TargetMode="External"/><Relationship Id="rId24" Type="http://schemas.openxmlformats.org/officeDocument/2006/relationships/hyperlink" Target="https://www.sportstats.ca/display-results.xhtml?raceid=97101&amp;status=results&amp;category=Hommes" TargetMode="External"/><Relationship Id="rId32" Type="http://schemas.openxmlformats.org/officeDocument/2006/relationships/hyperlink" Target="https://www.sportstats.ca/display-results.xhtml?raceid=97101&amp;status=results&amp;category=Femmes" TargetMode="External"/><Relationship Id="rId37" Type="http://schemas.openxmlformats.org/officeDocument/2006/relationships/hyperlink" Target="https://www.sportstats.ca/display-results.xhtml?raceid=97101&amp;status=results&amp;category=Femmes" TargetMode="External"/><Relationship Id="rId40" Type="http://schemas.openxmlformats.org/officeDocument/2006/relationships/hyperlink" Target="https://www.sportstats.ca/display-results.xhtml?raceid=97101&amp;status=results&amp;category=Femmes" TargetMode="External"/><Relationship Id="rId45" Type="http://schemas.openxmlformats.org/officeDocument/2006/relationships/hyperlink" Target="https://www.sportstats.ca/display-results.xhtml?raceid=97101&amp;status=results&amp;category=Femmes" TargetMode="External"/><Relationship Id="rId5" Type="http://schemas.openxmlformats.org/officeDocument/2006/relationships/hyperlink" Target="https://www.sportstats.ca/display-results.xhtml?raceid=97101&amp;status=results&amp;category=Hommes" TargetMode="External"/><Relationship Id="rId15" Type="http://schemas.openxmlformats.org/officeDocument/2006/relationships/hyperlink" Target="https://www.sportstats.ca/display-results.xhtml?raceid=97101&amp;status=results&amp;category=Hommes" TargetMode="External"/><Relationship Id="rId23" Type="http://schemas.openxmlformats.org/officeDocument/2006/relationships/hyperlink" Target="https://www.sportstats.ca/display-results.xhtml?raceid=97101&amp;status=results&amp;category=Hommes" TargetMode="External"/><Relationship Id="rId28" Type="http://schemas.openxmlformats.org/officeDocument/2006/relationships/hyperlink" Target="https://www.sportstats.ca/display-results.xhtml?raceid=97101&amp;status=results&amp;category=Hommes" TargetMode="External"/><Relationship Id="rId36" Type="http://schemas.openxmlformats.org/officeDocument/2006/relationships/hyperlink" Target="https://www.sportstats.ca/display-results.xhtml?raceid=97101&amp;status=results&amp;category=Femmes" TargetMode="External"/><Relationship Id="rId49" Type="http://schemas.openxmlformats.org/officeDocument/2006/relationships/hyperlink" Target="https://www.sportstats.ca/display-results.xhtml?raceid=97101&amp;status=results&amp;category=Femmes" TargetMode="External"/><Relationship Id="rId10" Type="http://schemas.openxmlformats.org/officeDocument/2006/relationships/hyperlink" Target="https://www.sportstats.ca/display-results.xhtml?raceid=97101&amp;status=results&amp;category=Hommes" TargetMode="External"/><Relationship Id="rId19" Type="http://schemas.openxmlformats.org/officeDocument/2006/relationships/hyperlink" Target="https://www.sportstats.ca/display-results.xhtml?raceid=97101&amp;status=results&amp;category=Hommes" TargetMode="External"/><Relationship Id="rId31" Type="http://schemas.openxmlformats.org/officeDocument/2006/relationships/hyperlink" Target="https://www.sportstats.ca/display-results.xhtml?raceid=97101&amp;status=results&amp;category=Femmes" TargetMode="External"/><Relationship Id="rId44" Type="http://schemas.openxmlformats.org/officeDocument/2006/relationships/hyperlink" Target="https://www.sportstats.ca/display-results.xhtml?raceid=97101&amp;status=results&amp;category=Femmes" TargetMode="External"/><Relationship Id="rId4" Type="http://schemas.openxmlformats.org/officeDocument/2006/relationships/hyperlink" Target="https://www.sportstats.ca/display-results.xhtml?raceid=97101&amp;status=results&amp;category=Hommes" TargetMode="External"/><Relationship Id="rId9" Type="http://schemas.openxmlformats.org/officeDocument/2006/relationships/hyperlink" Target="https://www.sportstats.ca/display-results.xhtml?raceid=97101&amp;status=results&amp;category=Hommes" TargetMode="External"/><Relationship Id="rId14" Type="http://schemas.openxmlformats.org/officeDocument/2006/relationships/hyperlink" Target="https://www.sportstats.ca/display-results.xhtml?raceid=97101&amp;status=results&amp;category=Hommes" TargetMode="External"/><Relationship Id="rId22" Type="http://schemas.openxmlformats.org/officeDocument/2006/relationships/hyperlink" Target="https://www.sportstats.ca/display-results.xhtml?raceid=97101&amp;status=results&amp;category=Hommes" TargetMode="External"/><Relationship Id="rId27" Type="http://schemas.openxmlformats.org/officeDocument/2006/relationships/hyperlink" Target="https://www.sportstats.ca/display-results.xhtml?raceid=97101&amp;status=results&amp;category=Hommes" TargetMode="External"/><Relationship Id="rId30" Type="http://schemas.openxmlformats.org/officeDocument/2006/relationships/hyperlink" Target="https://www.sportstats.ca/display-results.xhtml?raceid=97101&amp;status=results&amp;category=Hommes" TargetMode="External"/><Relationship Id="rId35" Type="http://schemas.openxmlformats.org/officeDocument/2006/relationships/hyperlink" Target="https://www.sportstats.ca/display-results.xhtml?raceid=97101&amp;status=results&amp;category=Femmes" TargetMode="External"/><Relationship Id="rId43" Type="http://schemas.openxmlformats.org/officeDocument/2006/relationships/hyperlink" Target="https://www.sportstats.ca/display-results.xhtml?raceid=97101&amp;status=results&amp;category=Femmes" TargetMode="External"/><Relationship Id="rId48" Type="http://schemas.openxmlformats.org/officeDocument/2006/relationships/hyperlink" Target="https://www.sportstats.ca/display-results.xhtml?raceid=97101&amp;status=results&amp;category=Femmes" TargetMode="External"/><Relationship Id="rId8" Type="http://schemas.openxmlformats.org/officeDocument/2006/relationships/hyperlink" Target="https://www.sportstats.ca/display-results.xhtml?raceid=97101&amp;status=results&amp;category=Hommes" TargetMode="External"/><Relationship Id="rId3" Type="http://schemas.openxmlformats.org/officeDocument/2006/relationships/hyperlink" Target="https://www.sportstats.ca/display-results.xhtml?raceid=97101&amp;status=results&amp;category=Hommes" TargetMode="External"/><Relationship Id="rId12" Type="http://schemas.openxmlformats.org/officeDocument/2006/relationships/hyperlink" Target="https://www.sportstats.ca/display-results.xhtml?raceid=97101&amp;status=results&amp;category=Hommes" TargetMode="External"/><Relationship Id="rId17" Type="http://schemas.openxmlformats.org/officeDocument/2006/relationships/hyperlink" Target="https://www.sportstats.ca/display-results.xhtml?raceid=97101&amp;status=results&amp;category=Hommes" TargetMode="External"/><Relationship Id="rId25" Type="http://schemas.openxmlformats.org/officeDocument/2006/relationships/hyperlink" Target="https://www.sportstats.ca/display-results.xhtml?raceid=97101&amp;status=results&amp;category=Hommes" TargetMode="External"/><Relationship Id="rId33" Type="http://schemas.openxmlformats.org/officeDocument/2006/relationships/hyperlink" Target="https://www.sportstats.ca/display-results.xhtml?raceid=97101&amp;status=results&amp;category=Femmes" TargetMode="External"/><Relationship Id="rId38" Type="http://schemas.openxmlformats.org/officeDocument/2006/relationships/hyperlink" Target="https://www.sportstats.ca/display-results.xhtml?raceid=97101&amp;status=results&amp;category=Femmes" TargetMode="External"/><Relationship Id="rId46" Type="http://schemas.openxmlformats.org/officeDocument/2006/relationships/hyperlink" Target="https://www.sportstats.ca/display-results.xhtml?raceid=97101&amp;status=results&amp;category=Femmes" TargetMode="External"/><Relationship Id="rId20" Type="http://schemas.openxmlformats.org/officeDocument/2006/relationships/hyperlink" Target="https://www.sportstats.ca/display-results.xhtml?raceid=97101&amp;status=results&amp;category=Hommes" TargetMode="External"/><Relationship Id="rId41" Type="http://schemas.openxmlformats.org/officeDocument/2006/relationships/hyperlink" Target="https://www.sportstats.ca/display-results.xhtml?raceid=97101&amp;status=results&amp;category=Femmes" TargetMode="External"/><Relationship Id="rId1" Type="http://schemas.openxmlformats.org/officeDocument/2006/relationships/hyperlink" Target="https://www.sportstats.ca/display-results.xhtml?raceid=97101&amp;status=results&amp;category=Hommes" TargetMode="External"/><Relationship Id="rId6" Type="http://schemas.openxmlformats.org/officeDocument/2006/relationships/hyperlink" Target="https://www.sportstats.ca/display-results.xhtml?raceid=97101&amp;status=results&amp;category=Hommes" TargetMode="External"/></Relationships>
</file>

<file path=xl/worksheets/_rels/sheet9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sportstats.ca/display-results.xhtml?raceid=97223&amp;status=results&amp;category=Hommes" TargetMode="External"/><Relationship Id="rId18" Type="http://schemas.openxmlformats.org/officeDocument/2006/relationships/hyperlink" Target="https://www.sportstats.ca/display-results.xhtml?raceid=97223&amp;status=results&amp;category=Hommes" TargetMode="External"/><Relationship Id="rId26" Type="http://schemas.openxmlformats.org/officeDocument/2006/relationships/hyperlink" Target="https://www.sportstats.ca/display-results.xhtml?raceid=97223&amp;status=results&amp;category=Hommes" TargetMode="External"/><Relationship Id="rId39" Type="http://schemas.openxmlformats.org/officeDocument/2006/relationships/hyperlink" Target="https://www.sportstats.ca/display-results.xhtml?raceid=97223&amp;status=results&amp;category=Femmes" TargetMode="External"/><Relationship Id="rId21" Type="http://schemas.openxmlformats.org/officeDocument/2006/relationships/hyperlink" Target="https://www.sportstats.ca/display-results.xhtml?raceid=97223&amp;status=results&amp;category=Hommes" TargetMode="External"/><Relationship Id="rId34" Type="http://schemas.openxmlformats.org/officeDocument/2006/relationships/hyperlink" Target="https://www.sportstats.ca/display-results.xhtml?raceid=97223&amp;status=results&amp;category=Femmes" TargetMode="External"/><Relationship Id="rId42" Type="http://schemas.openxmlformats.org/officeDocument/2006/relationships/hyperlink" Target="https://www.sportstats.ca/display-results.xhtml?raceid=97223&amp;status=results&amp;category=Femmes" TargetMode="External"/><Relationship Id="rId7" Type="http://schemas.openxmlformats.org/officeDocument/2006/relationships/hyperlink" Target="https://www.sportstats.ca/display-results.xhtml?raceid=97223&amp;status=results&amp;category=Hommes" TargetMode="External"/><Relationship Id="rId2" Type="http://schemas.openxmlformats.org/officeDocument/2006/relationships/hyperlink" Target="https://www.sportstats.ca/display-results.xhtml?raceid=97223&amp;status=results&amp;category=Hommes" TargetMode="External"/><Relationship Id="rId16" Type="http://schemas.openxmlformats.org/officeDocument/2006/relationships/hyperlink" Target="https://www.sportstats.ca/display-results.xhtml?raceid=97223&amp;status=results&amp;category=Hommes" TargetMode="External"/><Relationship Id="rId20" Type="http://schemas.openxmlformats.org/officeDocument/2006/relationships/hyperlink" Target="https://www.sportstats.ca/display-results.xhtml?raceid=97223&amp;status=results&amp;category=Hommes" TargetMode="External"/><Relationship Id="rId29" Type="http://schemas.openxmlformats.org/officeDocument/2006/relationships/hyperlink" Target="https://www.sportstats.ca/display-results.xhtml?raceid=97223&amp;status=results&amp;category=Femmes" TargetMode="External"/><Relationship Id="rId41" Type="http://schemas.openxmlformats.org/officeDocument/2006/relationships/hyperlink" Target="https://www.sportstats.ca/display-results.xhtml?raceid=97223&amp;status=results&amp;category=Femmes" TargetMode="External"/><Relationship Id="rId1" Type="http://schemas.openxmlformats.org/officeDocument/2006/relationships/hyperlink" Target="https://www.sportstats.ca/display-results.xhtml?raceid=97223&amp;status=results&amp;category=Hommes" TargetMode="External"/><Relationship Id="rId6" Type="http://schemas.openxmlformats.org/officeDocument/2006/relationships/hyperlink" Target="https://www.sportstats.ca/display-results.xhtml?raceid=97223&amp;status=results&amp;category=Hommes" TargetMode="External"/><Relationship Id="rId11" Type="http://schemas.openxmlformats.org/officeDocument/2006/relationships/hyperlink" Target="https://www.sportstats.ca/display-results.xhtml?raceid=97223&amp;status=results&amp;category=Hommes" TargetMode="External"/><Relationship Id="rId24" Type="http://schemas.openxmlformats.org/officeDocument/2006/relationships/hyperlink" Target="https://www.sportstats.ca/display-results.xhtml?raceid=97223&amp;status=results&amp;category=Hommes" TargetMode="External"/><Relationship Id="rId32" Type="http://schemas.openxmlformats.org/officeDocument/2006/relationships/hyperlink" Target="https://www.sportstats.ca/display-results.xhtml?raceid=97223&amp;status=results&amp;category=Femmes" TargetMode="External"/><Relationship Id="rId37" Type="http://schemas.openxmlformats.org/officeDocument/2006/relationships/hyperlink" Target="https://www.sportstats.ca/display-results.xhtml?raceid=97223&amp;status=results&amp;category=Femmes" TargetMode="External"/><Relationship Id="rId40" Type="http://schemas.openxmlformats.org/officeDocument/2006/relationships/hyperlink" Target="https://www.sportstats.ca/display-results.xhtml?raceid=97223&amp;status=results&amp;category=Femmes" TargetMode="External"/><Relationship Id="rId5" Type="http://schemas.openxmlformats.org/officeDocument/2006/relationships/hyperlink" Target="https://www.sportstats.ca/display-results.xhtml?raceid=97223&amp;status=results&amp;category=Hommes" TargetMode="External"/><Relationship Id="rId15" Type="http://schemas.openxmlformats.org/officeDocument/2006/relationships/hyperlink" Target="https://www.sportstats.ca/display-results.xhtml?raceid=97223&amp;status=results&amp;category=Hommes" TargetMode="External"/><Relationship Id="rId23" Type="http://schemas.openxmlformats.org/officeDocument/2006/relationships/hyperlink" Target="https://www.sportstats.ca/display-results.xhtml?raceid=97223&amp;status=results&amp;category=Hommes" TargetMode="External"/><Relationship Id="rId28" Type="http://schemas.openxmlformats.org/officeDocument/2006/relationships/hyperlink" Target="https://www.sportstats.ca/display-results.xhtml?raceid=97223&amp;status=results&amp;category=Femmes" TargetMode="External"/><Relationship Id="rId36" Type="http://schemas.openxmlformats.org/officeDocument/2006/relationships/hyperlink" Target="https://www.sportstats.ca/display-results.xhtml?raceid=97223&amp;status=results&amp;category=Femmes" TargetMode="External"/><Relationship Id="rId10" Type="http://schemas.openxmlformats.org/officeDocument/2006/relationships/hyperlink" Target="https://www.sportstats.ca/display-results.xhtml?raceid=97223&amp;status=results&amp;category=Hommes" TargetMode="External"/><Relationship Id="rId19" Type="http://schemas.openxmlformats.org/officeDocument/2006/relationships/hyperlink" Target="https://www.sportstats.ca/display-results.xhtml?raceid=97223&amp;status=results&amp;category=Hommes" TargetMode="External"/><Relationship Id="rId31" Type="http://schemas.openxmlformats.org/officeDocument/2006/relationships/hyperlink" Target="https://www.sportstats.ca/display-results.xhtml?raceid=97223&amp;status=results&amp;category=Femmes" TargetMode="External"/><Relationship Id="rId44" Type="http://schemas.openxmlformats.org/officeDocument/2006/relationships/hyperlink" Target="https://www.sportstats.ca/display-results.xhtml?raceid=97223&amp;status=results&amp;category=Femmes" TargetMode="External"/><Relationship Id="rId4" Type="http://schemas.openxmlformats.org/officeDocument/2006/relationships/hyperlink" Target="https://www.sportstats.ca/display-results.xhtml?raceid=97223&amp;status=results&amp;category=Hommes" TargetMode="External"/><Relationship Id="rId9" Type="http://schemas.openxmlformats.org/officeDocument/2006/relationships/hyperlink" Target="https://www.sportstats.ca/display-results.xhtml?raceid=97223&amp;status=results&amp;category=Hommes" TargetMode="External"/><Relationship Id="rId14" Type="http://schemas.openxmlformats.org/officeDocument/2006/relationships/hyperlink" Target="https://www.sportstats.ca/display-results.xhtml?raceid=97223&amp;status=results&amp;category=Hommes" TargetMode="External"/><Relationship Id="rId22" Type="http://schemas.openxmlformats.org/officeDocument/2006/relationships/hyperlink" Target="https://www.sportstats.ca/display-results.xhtml?raceid=97223&amp;status=results&amp;category=Hommes" TargetMode="External"/><Relationship Id="rId27" Type="http://schemas.openxmlformats.org/officeDocument/2006/relationships/hyperlink" Target="https://www.sportstats.ca/display-results.xhtml?raceid=97223&amp;status=results&amp;category=Femmes" TargetMode="External"/><Relationship Id="rId30" Type="http://schemas.openxmlformats.org/officeDocument/2006/relationships/hyperlink" Target="https://www.sportstats.ca/display-results.xhtml?raceid=97223&amp;status=results&amp;category=Femmes" TargetMode="External"/><Relationship Id="rId35" Type="http://schemas.openxmlformats.org/officeDocument/2006/relationships/hyperlink" Target="https://www.sportstats.ca/display-results.xhtml?raceid=97223&amp;status=results&amp;category=Femmes" TargetMode="External"/><Relationship Id="rId43" Type="http://schemas.openxmlformats.org/officeDocument/2006/relationships/hyperlink" Target="https://www.sportstats.ca/display-results.xhtml?raceid=97223&amp;status=results&amp;category=Femmes" TargetMode="External"/><Relationship Id="rId8" Type="http://schemas.openxmlformats.org/officeDocument/2006/relationships/hyperlink" Target="https://www.sportstats.ca/display-results.xhtml?raceid=97223&amp;status=results&amp;category=Hommes" TargetMode="External"/><Relationship Id="rId3" Type="http://schemas.openxmlformats.org/officeDocument/2006/relationships/hyperlink" Target="https://www.sportstats.ca/display-results.xhtml?raceid=97223&amp;status=results&amp;category=Hommes" TargetMode="External"/><Relationship Id="rId12" Type="http://schemas.openxmlformats.org/officeDocument/2006/relationships/hyperlink" Target="https://www.sportstats.ca/display-results.xhtml?raceid=97223&amp;status=results&amp;category=Hommes" TargetMode="External"/><Relationship Id="rId17" Type="http://schemas.openxmlformats.org/officeDocument/2006/relationships/hyperlink" Target="https://www.sportstats.ca/display-results.xhtml?raceid=97223&amp;status=results&amp;category=Hommes" TargetMode="External"/><Relationship Id="rId25" Type="http://schemas.openxmlformats.org/officeDocument/2006/relationships/hyperlink" Target="https://www.sportstats.ca/display-results.xhtml?raceid=97223&amp;status=results&amp;category=Hommes" TargetMode="External"/><Relationship Id="rId33" Type="http://schemas.openxmlformats.org/officeDocument/2006/relationships/hyperlink" Target="https://www.sportstats.ca/display-results.xhtml?raceid=97223&amp;status=results&amp;category=Femmes" TargetMode="External"/><Relationship Id="rId38" Type="http://schemas.openxmlformats.org/officeDocument/2006/relationships/hyperlink" Target="https://www.sportstats.ca/display-results.xhtml?raceid=97223&amp;status=results&amp;category=Femmes" TargetMode="External"/></Relationships>
</file>

<file path=xl/worksheets/_rels/sheet10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sportstats.ca/display-results.xhtml?raceid=93888" TargetMode="External"/><Relationship Id="rId21" Type="http://schemas.openxmlformats.org/officeDocument/2006/relationships/hyperlink" Target="https://www.sportstats.ca/display-results.xhtml?raceid=93888" TargetMode="External"/><Relationship Id="rId42" Type="http://schemas.openxmlformats.org/officeDocument/2006/relationships/hyperlink" Target="https://www.sportstats.ca/display-results.xhtml?raceid=93888" TargetMode="External"/><Relationship Id="rId47" Type="http://schemas.openxmlformats.org/officeDocument/2006/relationships/hyperlink" Target="https://www.sportstats.ca/display-results.xhtml?raceid=93888" TargetMode="External"/><Relationship Id="rId63" Type="http://schemas.openxmlformats.org/officeDocument/2006/relationships/hyperlink" Target="https://www.sportstats.ca/display-results.xhtml?raceid=93888&amp;status=results&amp;category=Femmes" TargetMode="External"/><Relationship Id="rId68" Type="http://schemas.openxmlformats.org/officeDocument/2006/relationships/hyperlink" Target="https://www.sportstats.ca/display-results.xhtml?raceid=93888&amp;status=results&amp;category=Femmes" TargetMode="External"/><Relationship Id="rId84" Type="http://schemas.openxmlformats.org/officeDocument/2006/relationships/hyperlink" Target="https://www.sportstats.ca/display-results.xhtml?raceid=93888&amp;status=results&amp;category=Femmes" TargetMode="External"/><Relationship Id="rId89" Type="http://schemas.openxmlformats.org/officeDocument/2006/relationships/hyperlink" Target="https://www.sportstats.ca/display-results.xhtml?raceid=93888&amp;status=results&amp;category=Femmes" TargetMode="External"/><Relationship Id="rId112" Type="http://schemas.openxmlformats.org/officeDocument/2006/relationships/hyperlink" Target="https://www.sportstats.ca/display-results.xhtml?raceid=93888&amp;status=results&amp;category=Femmes" TargetMode="External"/><Relationship Id="rId16" Type="http://schemas.openxmlformats.org/officeDocument/2006/relationships/hyperlink" Target="https://www.sportstats.ca/display-results.xhtml?raceid=93888" TargetMode="External"/><Relationship Id="rId107" Type="http://schemas.openxmlformats.org/officeDocument/2006/relationships/hyperlink" Target="https://www.sportstats.ca/display-results.xhtml?raceid=93888&amp;status=results&amp;category=Femmes" TargetMode="External"/><Relationship Id="rId11" Type="http://schemas.openxmlformats.org/officeDocument/2006/relationships/hyperlink" Target="https://www.sportstats.ca/display-results.xhtml?raceid=93888" TargetMode="External"/><Relationship Id="rId32" Type="http://schemas.openxmlformats.org/officeDocument/2006/relationships/hyperlink" Target="https://www.sportstats.ca/display-results.xhtml?raceid=93888" TargetMode="External"/><Relationship Id="rId37" Type="http://schemas.openxmlformats.org/officeDocument/2006/relationships/hyperlink" Target="https://www.sportstats.ca/display-results.xhtml?raceid=93888" TargetMode="External"/><Relationship Id="rId53" Type="http://schemas.openxmlformats.org/officeDocument/2006/relationships/hyperlink" Target="https://www.sportstats.ca/display-results.xhtml?raceid=93888" TargetMode="External"/><Relationship Id="rId58" Type="http://schemas.openxmlformats.org/officeDocument/2006/relationships/hyperlink" Target="https://www.sportstats.ca/display-results.xhtml?raceid=93888&amp;status=results&amp;category=Femmes" TargetMode="External"/><Relationship Id="rId74" Type="http://schemas.openxmlformats.org/officeDocument/2006/relationships/hyperlink" Target="https://www.sportstats.ca/display-results.xhtml?raceid=93888&amp;status=results&amp;category=Femmes" TargetMode="External"/><Relationship Id="rId79" Type="http://schemas.openxmlformats.org/officeDocument/2006/relationships/hyperlink" Target="https://www.sportstats.ca/display-results.xhtml?raceid=93888&amp;status=results&amp;category=Femmes" TargetMode="External"/><Relationship Id="rId102" Type="http://schemas.openxmlformats.org/officeDocument/2006/relationships/hyperlink" Target="https://www.sportstats.ca/display-results.xhtml?raceid=93888&amp;status=results&amp;category=Femmes" TargetMode="External"/><Relationship Id="rId5" Type="http://schemas.openxmlformats.org/officeDocument/2006/relationships/hyperlink" Target="https://www.sportstats.ca/display-results.xhtml?raceid=93888" TargetMode="External"/><Relationship Id="rId90" Type="http://schemas.openxmlformats.org/officeDocument/2006/relationships/hyperlink" Target="https://www.sportstats.ca/display-results.xhtml?raceid=93888&amp;status=results&amp;category=Femmes" TargetMode="External"/><Relationship Id="rId95" Type="http://schemas.openxmlformats.org/officeDocument/2006/relationships/hyperlink" Target="https://www.sportstats.ca/display-results.xhtml?raceid=93888&amp;status=results&amp;category=Femmes" TargetMode="External"/><Relationship Id="rId22" Type="http://schemas.openxmlformats.org/officeDocument/2006/relationships/hyperlink" Target="https://www.sportstats.ca/display-results.xhtml?raceid=93888" TargetMode="External"/><Relationship Id="rId27" Type="http://schemas.openxmlformats.org/officeDocument/2006/relationships/hyperlink" Target="https://www.sportstats.ca/display-results.xhtml?raceid=93888" TargetMode="External"/><Relationship Id="rId43" Type="http://schemas.openxmlformats.org/officeDocument/2006/relationships/hyperlink" Target="https://www.sportstats.ca/display-results.xhtml?raceid=93888" TargetMode="External"/><Relationship Id="rId48" Type="http://schemas.openxmlformats.org/officeDocument/2006/relationships/hyperlink" Target="https://www.sportstats.ca/display-results.xhtml?raceid=93888" TargetMode="External"/><Relationship Id="rId64" Type="http://schemas.openxmlformats.org/officeDocument/2006/relationships/hyperlink" Target="https://www.sportstats.ca/display-results.xhtml?raceid=93888&amp;status=results&amp;category=Femmes" TargetMode="External"/><Relationship Id="rId69" Type="http://schemas.openxmlformats.org/officeDocument/2006/relationships/hyperlink" Target="https://www.sportstats.ca/display-results.xhtml?raceid=93888&amp;status=results&amp;category=Femmes" TargetMode="External"/><Relationship Id="rId113" Type="http://schemas.openxmlformats.org/officeDocument/2006/relationships/hyperlink" Target="https://www.sportstats.ca/display-results.xhtml?raceid=93888&amp;status=results&amp;category=Femmes" TargetMode="External"/><Relationship Id="rId80" Type="http://schemas.openxmlformats.org/officeDocument/2006/relationships/hyperlink" Target="https://www.sportstats.ca/display-results.xhtml?raceid=93888&amp;status=results&amp;category=Femmes" TargetMode="External"/><Relationship Id="rId85" Type="http://schemas.openxmlformats.org/officeDocument/2006/relationships/hyperlink" Target="https://www.sportstats.ca/display-results.xhtml?raceid=93888&amp;status=results&amp;category=Femmes" TargetMode="External"/><Relationship Id="rId12" Type="http://schemas.openxmlformats.org/officeDocument/2006/relationships/hyperlink" Target="https://www.sportstats.ca/display-results.xhtml?raceid=93888" TargetMode="External"/><Relationship Id="rId17" Type="http://schemas.openxmlformats.org/officeDocument/2006/relationships/hyperlink" Target="https://www.sportstats.ca/display-results.xhtml?raceid=93888" TargetMode="External"/><Relationship Id="rId33" Type="http://schemas.openxmlformats.org/officeDocument/2006/relationships/hyperlink" Target="https://www.sportstats.ca/display-results.xhtml?raceid=93888" TargetMode="External"/><Relationship Id="rId38" Type="http://schemas.openxmlformats.org/officeDocument/2006/relationships/hyperlink" Target="https://www.sportstats.ca/display-results.xhtml?raceid=93888" TargetMode="External"/><Relationship Id="rId59" Type="http://schemas.openxmlformats.org/officeDocument/2006/relationships/hyperlink" Target="https://www.sportstats.ca/display-results.xhtml?raceid=93888&amp;status=results&amp;category=Femmes" TargetMode="External"/><Relationship Id="rId103" Type="http://schemas.openxmlformats.org/officeDocument/2006/relationships/hyperlink" Target="https://www.sportstats.ca/display-results.xhtml?raceid=93888&amp;status=results&amp;category=Femmes" TargetMode="External"/><Relationship Id="rId108" Type="http://schemas.openxmlformats.org/officeDocument/2006/relationships/hyperlink" Target="https://www.sportstats.ca/display-results.xhtml?raceid=93888&amp;status=results&amp;category=Femmes" TargetMode="External"/><Relationship Id="rId54" Type="http://schemas.openxmlformats.org/officeDocument/2006/relationships/hyperlink" Target="https://www.sportstats.ca/display-results.xhtml?raceid=93888" TargetMode="External"/><Relationship Id="rId70" Type="http://schemas.openxmlformats.org/officeDocument/2006/relationships/hyperlink" Target="https://www.sportstats.ca/display-results.xhtml?raceid=93888&amp;status=results&amp;category=Femmes" TargetMode="External"/><Relationship Id="rId75" Type="http://schemas.openxmlformats.org/officeDocument/2006/relationships/hyperlink" Target="https://www.sportstats.ca/display-results.xhtml?raceid=93888&amp;status=results&amp;category=Femmes" TargetMode="External"/><Relationship Id="rId91" Type="http://schemas.openxmlformats.org/officeDocument/2006/relationships/hyperlink" Target="https://www.sportstats.ca/display-results.xhtml?raceid=93888&amp;status=results&amp;category=Femmes" TargetMode="External"/><Relationship Id="rId96" Type="http://schemas.openxmlformats.org/officeDocument/2006/relationships/hyperlink" Target="https://www.sportstats.ca/display-results.xhtml?raceid=93888&amp;status=results&amp;category=Femmes" TargetMode="External"/><Relationship Id="rId1" Type="http://schemas.openxmlformats.org/officeDocument/2006/relationships/hyperlink" Target="https://www.sportstats.ca/display-results.xhtml?raceid=93888" TargetMode="External"/><Relationship Id="rId6" Type="http://schemas.openxmlformats.org/officeDocument/2006/relationships/hyperlink" Target="https://www.sportstats.ca/display-results.xhtml?raceid=93888" TargetMode="External"/><Relationship Id="rId15" Type="http://schemas.openxmlformats.org/officeDocument/2006/relationships/hyperlink" Target="https://www.sportstats.ca/display-results.xhtml?raceid=93888" TargetMode="External"/><Relationship Id="rId23" Type="http://schemas.openxmlformats.org/officeDocument/2006/relationships/hyperlink" Target="https://www.sportstats.ca/display-results.xhtml?raceid=93888" TargetMode="External"/><Relationship Id="rId28" Type="http://schemas.openxmlformats.org/officeDocument/2006/relationships/hyperlink" Target="https://www.sportstats.ca/display-results.xhtml?raceid=93888" TargetMode="External"/><Relationship Id="rId36" Type="http://schemas.openxmlformats.org/officeDocument/2006/relationships/hyperlink" Target="https://www.sportstats.ca/display-results.xhtml?raceid=93888" TargetMode="External"/><Relationship Id="rId49" Type="http://schemas.openxmlformats.org/officeDocument/2006/relationships/hyperlink" Target="https://www.sportstats.ca/display-results.xhtml?raceid=93888" TargetMode="External"/><Relationship Id="rId57" Type="http://schemas.openxmlformats.org/officeDocument/2006/relationships/hyperlink" Target="https://www.sportstats.ca/display-results.xhtml?raceid=93888" TargetMode="External"/><Relationship Id="rId106" Type="http://schemas.openxmlformats.org/officeDocument/2006/relationships/hyperlink" Target="https://www.sportstats.ca/display-results.xhtml?raceid=93888&amp;status=results&amp;category=Femmes" TargetMode="External"/><Relationship Id="rId114" Type="http://schemas.openxmlformats.org/officeDocument/2006/relationships/hyperlink" Target="https://www.sportstats.ca/display-results.xhtml?raceid=93888&amp;status=results&amp;category=Femmes" TargetMode="External"/><Relationship Id="rId10" Type="http://schemas.openxmlformats.org/officeDocument/2006/relationships/hyperlink" Target="https://www.sportstats.ca/display-results.xhtml?raceid=93888" TargetMode="External"/><Relationship Id="rId31" Type="http://schemas.openxmlformats.org/officeDocument/2006/relationships/hyperlink" Target="https://www.sportstats.ca/display-results.xhtml?raceid=93888" TargetMode="External"/><Relationship Id="rId44" Type="http://schemas.openxmlformats.org/officeDocument/2006/relationships/hyperlink" Target="https://www.sportstats.ca/display-results.xhtml?raceid=93888" TargetMode="External"/><Relationship Id="rId52" Type="http://schemas.openxmlformats.org/officeDocument/2006/relationships/hyperlink" Target="https://www.sportstats.ca/display-results.xhtml?raceid=93888" TargetMode="External"/><Relationship Id="rId60" Type="http://schemas.openxmlformats.org/officeDocument/2006/relationships/hyperlink" Target="https://www.sportstats.ca/display-results.xhtml?raceid=93888&amp;status=results&amp;category=Femmes" TargetMode="External"/><Relationship Id="rId65" Type="http://schemas.openxmlformats.org/officeDocument/2006/relationships/hyperlink" Target="https://www.sportstats.ca/display-results.xhtml?raceid=93888&amp;status=results&amp;category=Femmes" TargetMode="External"/><Relationship Id="rId73" Type="http://schemas.openxmlformats.org/officeDocument/2006/relationships/hyperlink" Target="https://www.sportstats.ca/display-results.xhtml?raceid=93888&amp;status=results&amp;category=Femmes" TargetMode="External"/><Relationship Id="rId78" Type="http://schemas.openxmlformats.org/officeDocument/2006/relationships/hyperlink" Target="https://www.sportstats.ca/display-results.xhtml?raceid=93888&amp;status=results&amp;category=Femmes" TargetMode="External"/><Relationship Id="rId81" Type="http://schemas.openxmlformats.org/officeDocument/2006/relationships/hyperlink" Target="https://www.sportstats.ca/display-results.xhtml?raceid=93888&amp;status=results&amp;category=Femmes" TargetMode="External"/><Relationship Id="rId86" Type="http://schemas.openxmlformats.org/officeDocument/2006/relationships/hyperlink" Target="https://www.sportstats.ca/display-results.xhtml?raceid=93888&amp;status=results&amp;category=Femmes" TargetMode="External"/><Relationship Id="rId94" Type="http://schemas.openxmlformats.org/officeDocument/2006/relationships/hyperlink" Target="https://www.sportstats.ca/display-results.xhtml?raceid=93888&amp;status=results&amp;category=Femmes" TargetMode="External"/><Relationship Id="rId99" Type="http://schemas.openxmlformats.org/officeDocument/2006/relationships/hyperlink" Target="https://www.sportstats.ca/display-results.xhtml?raceid=93888&amp;status=results&amp;category=Femmes" TargetMode="External"/><Relationship Id="rId101" Type="http://schemas.openxmlformats.org/officeDocument/2006/relationships/hyperlink" Target="https://www.sportstats.ca/display-results.xhtml?raceid=93888&amp;status=results&amp;category=Femmes" TargetMode="External"/><Relationship Id="rId4" Type="http://schemas.openxmlformats.org/officeDocument/2006/relationships/hyperlink" Target="https://www.sportstats.ca/display-results.xhtml?raceid=93888" TargetMode="External"/><Relationship Id="rId9" Type="http://schemas.openxmlformats.org/officeDocument/2006/relationships/hyperlink" Target="https://www.sportstats.ca/display-results.xhtml?raceid=93888" TargetMode="External"/><Relationship Id="rId13" Type="http://schemas.openxmlformats.org/officeDocument/2006/relationships/hyperlink" Target="https://www.sportstats.ca/display-results.xhtml?raceid=93888" TargetMode="External"/><Relationship Id="rId18" Type="http://schemas.openxmlformats.org/officeDocument/2006/relationships/hyperlink" Target="https://www.sportstats.ca/display-results.xhtml?raceid=93888" TargetMode="External"/><Relationship Id="rId39" Type="http://schemas.openxmlformats.org/officeDocument/2006/relationships/hyperlink" Target="https://www.sportstats.ca/display-results.xhtml?raceid=93888" TargetMode="External"/><Relationship Id="rId109" Type="http://schemas.openxmlformats.org/officeDocument/2006/relationships/hyperlink" Target="https://www.sportstats.ca/display-results.xhtml?raceid=93888&amp;status=results&amp;category=Femmes" TargetMode="External"/><Relationship Id="rId34" Type="http://schemas.openxmlformats.org/officeDocument/2006/relationships/hyperlink" Target="https://www.sportstats.ca/display-results.xhtml?raceid=93888" TargetMode="External"/><Relationship Id="rId50" Type="http://schemas.openxmlformats.org/officeDocument/2006/relationships/hyperlink" Target="https://www.sportstats.ca/display-results.xhtml?raceid=93888" TargetMode="External"/><Relationship Id="rId55" Type="http://schemas.openxmlformats.org/officeDocument/2006/relationships/hyperlink" Target="https://www.sportstats.ca/display-results.xhtml?raceid=93888" TargetMode="External"/><Relationship Id="rId76" Type="http://schemas.openxmlformats.org/officeDocument/2006/relationships/hyperlink" Target="https://www.sportstats.ca/display-results.xhtml?raceid=93888&amp;status=results&amp;category=Femmes" TargetMode="External"/><Relationship Id="rId97" Type="http://schemas.openxmlformats.org/officeDocument/2006/relationships/hyperlink" Target="https://www.sportstats.ca/display-results.xhtml?raceid=93888&amp;status=results&amp;category=Femmes" TargetMode="External"/><Relationship Id="rId104" Type="http://schemas.openxmlformats.org/officeDocument/2006/relationships/hyperlink" Target="https://www.sportstats.ca/display-results.xhtml?raceid=93888&amp;status=results&amp;category=Femmes" TargetMode="External"/><Relationship Id="rId7" Type="http://schemas.openxmlformats.org/officeDocument/2006/relationships/hyperlink" Target="https://www.sportstats.ca/display-results.xhtml?raceid=93888" TargetMode="External"/><Relationship Id="rId71" Type="http://schemas.openxmlformats.org/officeDocument/2006/relationships/hyperlink" Target="https://www.sportstats.ca/display-results.xhtml?raceid=93888&amp;status=results&amp;category=Femmes" TargetMode="External"/><Relationship Id="rId92" Type="http://schemas.openxmlformats.org/officeDocument/2006/relationships/hyperlink" Target="https://www.sportstats.ca/display-results.xhtml?raceid=93888&amp;status=results&amp;category=Femmes" TargetMode="External"/><Relationship Id="rId2" Type="http://schemas.openxmlformats.org/officeDocument/2006/relationships/hyperlink" Target="https://www.sportstats.ca/display-results.xhtml?raceid=93888" TargetMode="External"/><Relationship Id="rId29" Type="http://schemas.openxmlformats.org/officeDocument/2006/relationships/hyperlink" Target="https://www.sportstats.ca/display-results.xhtml?raceid=93888" TargetMode="External"/><Relationship Id="rId24" Type="http://schemas.openxmlformats.org/officeDocument/2006/relationships/hyperlink" Target="https://www.sportstats.ca/display-results.xhtml?raceid=93888" TargetMode="External"/><Relationship Id="rId40" Type="http://schemas.openxmlformats.org/officeDocument/2006/relationships/hyperlink" Target="https://www.sportstats.ca/display-results.xhtml?raceid=93888" TargetMode="External"/><Relationship Id="rId45" Type="http://schemas.openxmlformats.org/officeDocument/2006/relationships/hyperlink" Target="https://www.sportstats.ca/display-results.xhtml?raceid=93888" TargetMode="External"/><Relationship Id="rId66" Type="http://schemas.openxmlformats.org/officeDocument/2006/relationships/hyperlink" Target="https://www.sportstats.ca/display-results.xhtml?raceid=93888&amp;status=results&amp;category=Femmes" TargetMode="External"/><Relationship Id="rId87" Type="http://schemas.openxmlformats.org/officeDocument/2006/relationships/hyperlink" Target="https://www.sportstats.ca/display-results.xhtml?raceid=93888&amp;status=results&amp;category=Femmes" TargetMode="External"/><Relationship Id="rId110" Type="http://schemas.openxmlformats.org/officeDocument/2006/relationships/hyperlink" Target="https://www.sportstats.ca/display-results.xhtml?raceid=93888&amp;status=results&amp;category=Femmes" TargetMode="External"/><Relationship Id="rId61" Type="http://schemas.openxmlformats.org/officeDocument/2006/relationships/hyperlink" Target="https://www.sportstats.ca/display-results.xhtml?raceid=93888&amp;status=results&amp;category=Femmes" TargetMode="External"/><Relationship Id="rId82" Type="http://schemas.openxmlformats.org/officeDocument/2006/relationships/hyperlink" Target="https://www.sportstats.ca/display-results.xhtml?raceid=93888&amp;status=results&amp;category=Femmes" TargetMode="External"/><Relationship Id="rId19" Type="http://schemas.openxmlformats.org/officeDocument/2006/relationships/hyperlink" Target="https://www.sportstats.ca/display-results.xhtml?raceid=93888" TargetMode="External"/><Relationship Id="rId14" Type="http://schemas.openxmlformats.org/officeDocument/2006/relationships/hyperlink" Target="https://www.sportstats.ca/display-results.xhtml?raceid=93888" TargetMode="External"/><Relationship Id="rId30" Type="http://schemas.openxmlformats.org/officeDocument/2006/relationships/hyperlink" Target="https://www.sportstats.ca/display-results.xhtml?raceid=93888" TargetMode="External"/><Relationship Id="rId35" Type="http://schemas.openxmlformats.org/officeDocument/2006/relationships/hyperlink" Target="https://www.sportstats.ca/display-results.xhtml?raceid=93888" TargetMode="External"/><Relationship Id="rId56" Type="http://schemas.openxmlformats.org/officeDocument/2006/relationships/hyperlink" Target="https://www.sportstats.ca/display-results.xhtml?raceid=93888" TargetMode="External"/><Relationship Id="rId77" Type="http://schemas.openxmlformats.org/officeDocument/2006/relationships/hyperlink" Target="https://www.sportstats.ca/display-results.xhtml?raceid=93888&amp;status=results&amp;category=Femmes" TargetMode="External"/><Relationship Id="rId100" Type="http://schemas.openxmlformats.org/officeDocument/2006/relationships/hyperlink" Target="https://www.sportstats.ca/display-results.xhtml?raceid=93888&amp;status=results&amp;category=Femmes" TargetMode="External"/><Relationship Id="rId105" Type="http://schemas.openxmlformats.org/officeDocument/2006/relationships/hyperlink" Target="https://www.sportstats.ca/display-results.xhtml?raceid=93888&amp;status=results&amp;category=Femmes" TargetMode="External"/><Relationship Id="rId8" Type="http://schemas.openxmlformats.org/officeDocument/2006/relationships/hyperlink" Target="https://www.sportstats.ca/display-results.xhtml?raceid=93888" TargetMode="External"/><Relationship Id="rId51" Type="http://schemas.openxmlformats.org/officeDocument/2006/relationships/hyperlink" Target="https://www.sportstats.ca/display-results.xhtml?raceid=93888" TargetMode="External"/><Relationship Id="rId72" Type="http://schemas.openxmlformats.org/officeDocument/2006/relationships/hyperlink" Target="https://www.sportstats.ca/display-results.xhtml?raceid=93888&amp;status=results&amp;category=Femmes" TargetMode="External"/><Relationship Id="rId93" Type="http://schemas.openxmlformats.org/officeDocument/2006/relationships/hyperlink" Target="https://www.sportstats.ca/display-results.xhtml?raceid=93888&amp;status=results&amp;category=Femmes" TargetMode="External"/><Relationship Id="rId98" Type="http://schemas.openxmlformats.org/officeDocument/2006/relationships/hyperlink" Target="https://www.sportstats.ca/display-results.xhtml?raceid=93888&amp;status=results&amp;category=Femmes" TargetMode="External"/><Relationship Id="rId3" Type="http://schemas.openxmlformats.org/officeDocument/2006/relationships/hyperlink" Target="https://www.sportstats.ca/display-results.xhtml?raceid=93888" TargetMode="External"/><Relationship Id="rId25" Type="http://schemas.openxmlformats.org/officeDocument/2006/relationships/hyperlink" Target="https://www.sportstats.ca/display-results.xhtml?raceid=93888" TargetMode="External"/><Relationship Id="rId46" Type="http://schemas.openxmlformats.org/officeDocument/2006/relationships/hyperlink" Target="https://www.sportstats.ca/display-results.xhtml?raceid=93888" TargetMode="External"/><Relationship Id="rId67" Type="http://schemas.openxmlformats.org/officeDocument/2006/relationships/hyperlink" Target="https://www.sportstats.ca/display-results.xhtml?raceid=93888&amp;status=results&amp;category=Femmes" TargetMode="External"/><Relationship Id="rId20" Type="http://schemas.openxmlformats.org/officeDocument/2006/relationships/hyperlink" Target="https://www.sportstats.ca/display-results.xhtml?raceid=93888" TargetMode="External"/><Relationship Id="rId41" Type="http://schemas.openxmlformats.org/officeDocument/2006/relationships/hyperlink" Target="https://www.sportstats.ca/display-results.xhtml?raceid=93888" TargetMode="External"/><Relationship Id="rId62" Type="http://schemas.openxmlformats.org/officeDocument/2006/relationships/hyperlink" Target="https://www.sportstats.ca/display-results.xhtml?raceid=93888&amp;status=results&amp;category=Femmes" TargetMode="External"/><Relationship Id="rId83" Type="http://schemas.openxmlformats.org/officeDocument/2006/relationships/hyperlink" Target="https://www.sportstats.ca/display-results.xhtml?raceid=93888&amp;status=results&amp;category=Femmes" TargetMode="External"/><Relationship Id="rId88" Type="http://schemas.openxmlformats.org/officeDocument/2006/relationships/hyperlink" Target="https://www.sportstats.ca/display-results.xhtml?raceid=93888&amp;status=results&amp;category=Femmes" TargetMode="External"/><Relationship Id="rId111" Type="http://schemas.openxmlformats.org/officeDocument/2006/relationships/hyperlink" Target="https://www.sportstats.ca/display-results.xhtml?raceid=93888&amp;status=results&amp;category=Femm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1"/>
  <sheetViews>
    <sheetView zoomScale="80" zoomScaleNormal="80" zoomScalePageLayoutView="80" workbookViewId="0">
      <selection activeCell="N8" sqref="N6:N8"/>
    </sheetView>
  </sheetViews>
  <sheetFormatPr baseColWidth="10" defaultRowHeight="15" x14ac:dyDescent="0.2"/>
  <cols>
    <col min="1" max="1" width="15.1640625" style="17" customWidth="1"/>
    <col min="2" max="2" width="19.5" style="17" customWidth="1"/>
    <col min="3" max="3" width="14.5" style="17" customWidth="1"/>
    <col min="4" max="4" width="11" style="17" customWidth="1"/>
    <col min="5" max="5" width="10.83203125" style="17" customWidth="1"/>
    <col min="6" max="6" width="11.1640625" style="17" customWidth="1"/>
    <col min="7" max="7" width="11.5" style="17" customWidth="1"/>
    <col min="8" max="10" width="10.83203125" style="17" customWidth="1"/>
    <col min="11" max="13" width="10.83203125" style="37" customWidth="1"/>
    <col min="14" max="15" width="10.83203125" style="17" customWidth="1"/>
    <col min="16" max="16" width="13" style="17" customWidth="1"/>
    <col min="17" max="16384" width="10.83203125" style="17"/>
  </cols>
  <sheetData>
    <row r="1" spans="1:25" ht="15" customHeight="1" x14ac:dyDescent="0.2">
      <c r="A1" s="46"/>
      <c r="E1" s="174" t="s">
        <v>152</v>
      </c>
      <c r="F1" s="174"/>
      <c r="G1" s="174"/>
      <c r="H1" s="174"/>
      <c r="I1" s="29"/>
      <c r="J1" s="175" t="s">
        <v>153</v>
      </c>
      <c r="K1" s="175"/>
      <c r="L1" s="175"/>
      <c r="M1" s="26"/>
      <c r="N1" s="44"/>
      <c r="O1" s="44"/>
      <c r="P1" s="44"/>
      <c r="Q1" s="44"/>
      <c r="R1" s="176"/>
      <c r="S1" s="176"/>
    </row>
    <row r="2" spans="1:25" ht="13.5" customHeight="1" x14ac:dyDescent="0.2">
      <c r="A2" s="46"/>
      <c r="E2" s="20">
        <v>1500</v>
      </c>
      <c r="F2" s="21">
        <v>3000</v>
      </c>
      <c r="G2" s="21">
        <v>5000</v>
      </c>
      <c r="H2" s="45"/>
      <c r="I2" s="45"/>
      <c r="J2" s="29">
        <v>200</v>
      </c>
      <c r="K2" s="20">
        <v>400</v>
      </c>
      <c r="L2" s="21">
        <v>800</v>
      </c>
      <c r="M2" s="43"/>
      <c r="N2" s="44"/>
      <c r="O2" s="44"/>
      <c r="P2" s="44"/>
      <c r="Q2" s="44"/>
      <c r="R2" s="43"/>
      <c r="S2" s="18"/>
    </row>
    <row r="3" spans="1:25" ht="13.5" customHeight="1" x14ac:dyDescent="0.2">
      <c r="A3" s="42"/>
      <c r="E3" s="24">
        <v>2.8472222222222219E-3</v>
      </c>
      <c r="F3" s="24">
        <v>6.0879629629629643E-3</v>
      </c>
      <c r="G3" s="24">
        <v>1.0578703703703703E-2</v>
      </c>
      <c r="H3" s="24"/>
      <c r="I3" s="26"/>
      <c r="J3" s="48">
        <v>1.4548611111111114E-3</v>
      </c>
      <c r="K3" s="24">
        <v>3.0787037037037037E-3</v>
      </c>
      <c r="L3" s="24">
        <v>6.2962962962962964E-3</v>
      </c>
      <c r="M3" s="26"/>
      <c r="N3" s="41"/>
      <c r="O3" s="41"/>
      <c r="P3" s="41"/>
      <c r="Q3" s="41"/>
      <c r="R3" s="18"/>
      <c r="S3" s="18"/>
    </row>
    <row r="4" spans="1:25" x14ac:dyDescent="0.2">
      <c r="B4" s="28"/>
      <c r="C4" s="28"/>
      <c r="D4" s="26"/>
      <c r="E4" s="177" t="s">
        <v>154</v>
      </c>
      <c r="F4" s="177"/>
      <c r="G4" s="177"/>
      <c r="H4" s="177"/>
      <c r="I4" s="47"/>
      <c r="J4" s="178" t="s">
        <v>155</v>
      </c>
      <c r="K4" s="178"/>
      <c r="L4" s="178"/>
      <c r="M4" s="100"/>
      <c r="Q4" s="29"/>
      <c r="R4" s="29"/>
      <c r="S4" s="29"/>
      <c r="T4" s="29"/>
      <c r="U4" s="29"/>
      <c r="V4" s="29"/>
      <c r="X4" s="55"/>
    </row>
    <row r="5" spans="1:25" x14ac:dyDescent="0.2">
      <c r="A5" s="29" t="s">
        <v>249</v>
      </c>
      <c r="B5" s="29" t="s">
        <v>156</v>
      </c>
      <c r="C5" s="29" t="s">
        <v>157</v>
      </c>
      <c r="D5" s="29" t="s">
        <v>158</v>
      </c>
      <c r="E5" s="29">
        <v>1500</v>
      </c>
      <c r="F5" s="30" t="s">
        <v>160</v>
      </c>
      <c r="G5" s="29" t="s">
        <v>250</v>
      </c>
      <c r="H5" s="29" t="s">
        <v>161</v>
      </c>
      <c r="I5" s="29" t="s">
        <v>9</v>
      </c>
      <c r="J5" s="29" t="s">
        <v>159</v>
      </c>
      <c r="K5" s="30" t="s">
        <v>1243</v>
      </c>
      <c r="L5" s="30" t="s">
        <v>161</v>
      </c>
      <c r="M5" s="30" t="s">
        <v>1174</v>
      </c>
      <c r="N5" s="31" t="s">
        <v>162</v>
      </c>
      <c r="O5" s="31" t="s">
        <v>163</v>
      </c>
      <c r="P5" s="31" t="s">
        <v>164</v>
      </c>
      <c r="Q5" s="29" t="s">
        <v>165</v>
      </c>
      <c r="R5" s="29" t="s">
        <v>251</v>
      </c>
      <c r="S5" s="29" t="s">
        <v>166</v>
      </c>
      <c r="T5" s="29" t="s">
        <v>252</v>
      </c>
      <c r="U5" s="29" t="s">
        <v>253</v>
      </c>
      <c r="V5" s="29" t="s">
        <v>167</v>
      </c>
      <c r="W5" s="127" t="s">
        <v>1229</v>
      </c>
      <c r="X5" s="54" t="s">
        <v>1177</v>
      </c>
      <c r="Y5" s="29" t="s">
        <v>168</v>
      </c>
    </row>
    <row r="6" spans="1:25" x14ac:dyDescent="0.2">
      <c r="A6" s="39" t="s">
        <v>169</v>
      </c>
      <c r="B6" s="39" t="s">
        <v>170</v>
      </c>
      <c r="C6" s="39" t="s">
        <v>171</v>
      </c>
      <c r="D6" s="39">
        <v>24</v>
      </c>
      <c r="E6" s="35">
        <v>3.216435185185185E-3</v>
      </c>
      <c r="F6" s="38">
        <f>((1/(E6/$E$3)*100)+(24-D6)-50)/2</f>
        <v>19.260525368837712</v>
      </c>
      <c r="G6" s="35"/>
      <c r="H6" s="38"/>
      <c r="I6" s="35">
        <v>1.5798611111111111E-3</v>
      </c>
      <c r="J6" s="38">
        <f>((1/(I6/$J$3)*100)+((24-D6)/2)-50)/2</f>
        <v>21.043956043956051</v>
      </c>
      <c r="K6" s="35">
        <v>3.2395833333333335E-3</v>
      </c>
      <c r="L6" s="38">
        <f t="shared" ref="L6" si="0">((1/(K6/$K$3)*100)+((24-J6)/2)-50)/2</f>
        <v>23.25598133556332</v>
      </c>
      <c r="M6" s="38">
        <f t="shared" ref="M6:M20" si="1">L6+J6+H6+F6</f>
        <v>63.560462748357082</v>
      </c>
      <c r="N6" s="199">
        <v>118</v>
      </c>
      <c r="O6" s="40"/>
      <c r="P6" s="199" t="s">
        <v>1230</v>
      </c>
      <c r="Q6" s="39"/>
      <c r="R6" s="39"/>
      <c r="S6" s="39"/>
      <c r="T6" s="39"/>
      <c r="U6" s="39"/>
      <c r="V6" s="39"/>
      <c r="W6" s="64">
        <f>Q6+R6+S6</f>
        <v>0</v>
      </c>
      <c r="X6" s="65">
        <f t="shared" ref="X6" si="2">(W6/4000)*100</f>
        <v>0</v>
      </c>
      <c r="Y6" s="38">
        <f t="shared" ref="Y6" si="3">F6+H6+J6+L6+X6</f>
        <v>63.560462748357082</v>
      </c>
    </row>
    <row r="7" spans="1:25" x14ac:dyDescent="0.2">
      <c r="A7" s="39" t="s">
        <v>172</v>
      </c>
      <c r="B7" s="39" t="s">
        <v>175</v>
      </c>
      <c r="C7" s="39" t="s">
        <v>176</v>
      </c>
      <c r="D7" s="40">
        <v>22</v>
      </c>
      <c r="E7" s="35">
        <v>3.3831018518518511E-3</v>
      </c>
      <c r="F7" s="38">
        <f>((1/(E7/$E$3)*100)+(24-D7)-50)/2</f>
        <v>18.080054738282598</v>
      </c>
      <c r="G7" s="35">
        <v>1.2488425925925925E-2</v>
      </c>
      <c r="H7" s="38">
        <f>((1/(G7/$G$3)*100)+(24-D7)-50)/2</f>
        <v>18.354031510658018</v>
      </c>
      <c r="I7" s="35">
        <v>1.5902777777777779E-3</v>
      </c>
      <c r="J7" s="38">
        <f t="shared" ref="J7:J8" si="4">((1/(I7/$J$3)*100)+((24-D7)/2)-50)/2</f>
        <v>21.242358078602628</v>
      </c>
      <c r="K7" s="35">
        <v>3.2939814814814815E-3</v>
      </c>
      <c r="L7" s="38">
        <f>((1/(K7/$K$3)*100)+((24-J7)/2)-50)/2</f>
        <v>22.421666277960021</v>
      </c>
      <c r="M7" s="38">
        <f t="shared" si="1"/>
        <v>80.098110605503265</v>
      </c>
      <c r="N7" s="199">
        <v>116</v>
      </c>
      <c r="O7" s="40"/>
      <c r="P7" s="199" t="s">
        <v>695</v>
      </c>
      <c r="Q7" s="39"/>
      <c r="R7" s="39"/>
      <c r="S7" s="39"/>
      <c r="T7" s="39"/>
      <c r="U7" s="168"/>
      <c r="V7" s="39"/>
      <c r="W7" s="64">
        <f>Q7+R7+S7</f>
        <v>0</v>
      </c>
      <c r="X7" s="65">
        <f>((Q7+R7+S7)/4000)*100</f>
        <v>0</v>
      </c>
      <c r="Y7" s="38">
        <f t="shared" ref="Y7:Y20" si="5">F7+H7+J7+L7+X7</f>
        <v>80.098110605503265</v>
      </c>
    </row>
    <row r="8" spans="1:25" x14ac:dyDescent="0.2">
      <c r="A8" s="39" t="s">
        <v>172</v>
      </c>
      <c r="B8" s="39" t="s">
        <v>173</v>
      </c>
      <c r="C8" s="39" t="s">
        <v>174</v>
      </c>
      <c r="D8" s="40">
        <v>23</v>
      </c>
      <c r="E8" s="35">
        <v>3.3784722222222224E-3</v>
      </c>
      <c r="F8" s="38">
        <f>((1/(E8/$E$3)*100)+(24-D8)-50)/2</f>
        <v>17.6377183967112</v>
      </c>
      <c r="G8" s="35"/>
      <c r="H8" s="38"/>
      <c r="I8" s="35">
        <v>1.6018518518518517E-3</v>
      </c>
      <c r="J8" s="38">
        <f t="shared" si="4"/>
        <v>20.661849710982672</v>
      </c>
      <c r="K8" s="35"/>
      <c r="L8" s="38"/>
      <c r="M8" s="38">
        <f t="shared" si="1"/>
        <v>38.299568107693872</v>
      </c>
      <c r="N8" s="199">
        <v>104</v>
      </c>
      <c r="O8" s="40"/>
      <c r="P8" s="199" t="s">
        <v>695</v>
      </c>
      <c r="Q8" s="39"/>
      <c r="R8" s="39"/>
      <c r="S8" s="66">
        <v>925</v>
      </c>
      <c r="T8" s="66">
        <v>1026.75</v>
      </c>
      <c r="U8" s="168"/>
      <c r="V8" s="66">
        <v>1200</v>
      </c>
      <c r="W8" s="64">
        <f>S8+T8+V8</f>
        <v>3151.75</v>
      </c>
      <c r="X8" s="65">
        <f t="shared" ref="X8:X20" si="6">(W8/4000)*100</f>
        <v>78.793749999999989</v>
      </c>
      <c r="Y8" s="38">
        <f t="shared" si="5"/>
        <v>117.09331810769386</v>
      </c>
    </row>
    <row r="9" spans="1:25" x14ac:dyDescent="0.2">
      <c r="A9" s="39" t="s">
        <v>172</v>
      </c>
      <c r="B9" s="39" t="s">
        <v>181</v>
      </c>
      <c r="C9" s="39" t="s">
        <v>182</v>
      </c>
      <c r="D9" s="39">
        <v>22</v>
      </c>
      <c r="E9" s="35">
        <v>3.2777777777777775E-3</v>
      </c>
      <c r="F9" s="38">
        <f>((1/(E9/$E$3)*100)+(24-D9)-50)/2</f>
        <v>19.432203389830512</v>
      </c>
      <c r="G9" s="35">
        <v>7.0601851851851841E-3</v>
      </c>
      <c r="H9" s="38">
        <f>((1/(G9/$F$3)*100)+(24-D9)-50)/2</f>
        <v>19.11475409836067</v>
      </c>
      <c r="I9" s="35">
        <v>1.6145833333333333E-3</v>
      </c>
      <c r="J9" s="38">
        <f>((1/(I9/$J$3)*100)+((24-D9)/2)-50)/2</f>
        <v>20.553763440860223</v>
      </c>
      <c r="K9" s="35">
        <v>3.4606481481481485E-3</v>
      </c>
      <c r="L9" s="38">
        <f>((1/(K9/$K$3)*100)+((24-J9)/2)-50)/2</f>
        <v>20.343164490955502</v>
      </c>
      <c r="M9" s="38">
        <f t="shared" si="1"/>
        <v>79.443885420006907</v>
      </c>
      <c r="N9" s="40">
        <v>320</v>
      </c>
      <c r="O9" s="40"/>
      <c r="P9" s="40" t="s">
        <v>692</v>
      </c>
      <c r="Q9" s="7">
        <v>1000</v>
      </c>
      <c r="R9" s="7">
        <v>925</v>
      </c>
      <c r="S9" s="80">
        <v>791.45</v>
      </c>
      <c r="T9" s="66">
        <v>1110</v>
      </c>
      <c r="U9" s="169"/>
      <c r="V9" s="80">
        <v>878.51</v>
      </c>
      <c r="W9" s="64">
        <f>Q9+R9+T9</f>
        <v>3035</v>
      </c>
      <c r="X9" s="65">
        <f t="shared" si="6"/>
        <v>75.875</v>
      </c>
      <c r="Y9" s="38">
        <f t="shared" si="5"/>
        <v>155.31888542000689</v>
      </c>
    </row>
    <row r="10" spans="1:25" x14ac:dyDescent="0.2">
      <c r="A10" s="39" t="s">
        <v>1176</v>
      </c>
      <c r="B10" s="39" t="s">
        <v>204</v>
      </c>
      <c r="C10" s="39" t="s">
        <v>205</v>
      </c>
      <c r="D10" s="40">
        <v>25</v>
      </c>
      <c r="E10" s="35">
        <v>3.4606481481481485E-3</v>
      </c>
      <c r="F10" s="38">
        <f>((1/(E10/$E$3)*100)+(24-24)-50)/2</f>
        <v>16.137123745819387</v>
      </c>
      <c r="G10" s="35">
        <v>1.2395833333333335E-2</v>
      </c>
      <c r="H10" s="38">
        <f>((1/(G10/$G$3)*100)+(24-24)-50)/2</f>
        <v>17.670401493930896</v>
      </c>
      <c r="I10" s="35">
        <v>1.6134259259259259E-3</v>
      </c>
      <c r="J10" s="38">
        <f>((1/(I10/$J$3)*100)+((24-24)/2)-50)/2</f>
        <v>20.086083213773328</v>
      </c>
      <c r="K10" s="35">
        <v>3.3564814814814811E-3</v>
      </c>
      <c r="L10" s="38">
        <f>((1/(K10/$K$3)*100)+((24-24)/2)-50)/2</f>
        <v>20.862068965517253</v>
      </c>
      <c r="M10" s="38">
        <f t="shared" si="1"/>
        <v>74.755677419040865</v>
      </c>
      <c r="N10" s="40">
        <v>242</v>
      </c>
      <c r="O10" s="40"/>
      <c r="P10" s="40" t="s">
        <v>691</v>
      </c>
      <c r="Q10" s="63"/>
      <c r="R10" s="66">
        <v>1000</v>
      </c>
      <c r="S10" s="66">
        <v>1000</v>
      </c>
      <c r="T10" s="66">
        <v>1200</v>
      </c>
      <c r="U10" s="168"/>
      <c r="V10" s="80">
        <v>949.74</v>
      </c>
      <c r="W10" s="64">
        <f>R10+S10+T10</f>
        <v>3200</v>
      </c>
      <c r="X10" s="65">
        <f t="shared" si="6"/>
        <v>80</v>
      </c>
      <c r="Y10" s="38">
        <f t="shared" si="5"/>
        <v>154.75567741904086</v>
      </c>
    </row>
    <row r="11" spans="1:25" x14ac:dyDescent="0.2">
      <c r="A11" s="39" t="s">
        <v>1172</v>
      </c>
      <c r="B11" s="39" t="s">
        <v>185</v>
      </c>
      <c r="C11" s="39" t="s">
        <v>186</v>
      </c>
      <c r="D11" s="40">
        <v>17</v>
      </c>
      <c r="E11" s="35">
        <v>3.6412037037037038E-3</v>
      </c>
      <c r="F11" s="38">
        <f t="shared" ref="F11:F19" si="7">((1/(E11/$E$3)*100)+(24-D11)-50)/2</f>
        <v>17.59726636999364</v>
      </c>
      <c r="G11" s="35">
        <v>1.3365740740740741E-2</v>
      </c>
      <c r="H11" s="38">
        <f>((1/(G11/$G$3)*100)+(24-D11)-50)/2</f>
        <v>18.07395219951507</v>
      </c>
      <c r="I11" s="35">
        <v>1.5659722222222221E-3</v>
      </c>
      <c r="J11" s="38">
        <f t="shared" ref="J11:J19" si="8">((1/(I11/$J$3)*100)+((24-D11)/2)-50)/2</f>
        <v>23.202328159645248</v>
      </c>
      <c r="K11" s="35">
        <v>3.3460648148148152E-3</v>
      </c>
      <c r="L11" s="38">
        <f>((1/(K11/$K$3)*100)+((24-D11)/2)-50)/2</f>
        <v>22.754842615012095</v>
      </c>
      <c r="M11" s="38">
        <f t="shared" si="1"/>
        <v>81.628389344166038</v>
      </c>
      <c r="N11" s="40">
        <v>411</v>
      </c>
      <c r="O11" s="40"/>
      <c r="P11" s="40"/>
      <c r="Q11" s="7">
        <v>732.09</v>
      </c>
      <c r="R11" s="66">
        <v>855.63</v>
      </c>
      <c r="S11" s="22"/>
      <c r="T11" s="80">
        <v>695.3</v>
      </c>
      <c r="U11" s="169"/>
      <c r="V11" s="66">
        <v>1026.75</v>
      </c>
      <c r="W11" s="64">
        <f>Q11+R11+V11</f>
        <v>2614.4700000000003</v>
      </c>
      <c r="X11" s="65">
        <f t="shared" si="6"/>
        <v>65.361750000000001</v>
      </c>
      <c r="Y11" s="38">
        <f t="shared" si="5"/>
        <v>146.99013934416604</v>
      </c>
    </row>
    <row r="12" spans="1:25" ht="16" x14ac:dyDescent="0.2">
      <c r="A12" s="39" t="s">
        <v>177</v>
      </c>
      <c r="B12" s="39" t="s">
        <v>183</v>
      </c>
      <c r="C12" s="39" t="s">
        <v>184</v>
      </c>
      <c r="D12" s="40">
        <v>17</v>
      </c>
      <c r="E12" s="35">
        <v>3.4664351851851852E-3</v>
      </c>
      <c r="F12" s="38">
        <f t="shared" si="7"/>
        <v>19.568447412353919</v>
      </c>
      <c r="G12" s="35">
        <v>7.7777777777777767E-3</v>
      </c>
      <c r="H12" s="38">
        <f>((1/(G12/$F$3)*100)+(24-D12)-50)/2</f>
        <v>17.636904761904773</v>
      </c>
      <c r="I12" s="35">
        <v>1.6192129629629629E-3</v>
      </c>
      <c r="J12" s="38">
        <f t="shared" si="8"/>
        <v>21.674946390278784</v>
      </c>
      <c r="K12" s="35">
        <v>3.3159722222222223E-3</v>
      </c>
      <c r="L12" s="38">
        <f>((1/(K12/$K$3)*100)+((24-D12)/2)-50)/2</f>
        <v>23.172338568935423</v>
      </c>
      <c r="M12" s="38">
        <f t="shared" si="1"/>
        <v>82.052637133472899</v>
      </c>
      <c r="N12" s="40">
        <v>601</v>
      </c>
      <c r="O12" s="40"/>
      <c r="P12" s="40"/>
      <c r="Q12" s="7">
        <v>925</v>
      </c>
      <c r="R12" s="80">
        <v>677.19</v>
      </c>
      <c r="S12" s="66">
        <v>855.63</v>
      </c>
      <c r="T12" s="66">
        <v>751.68</v>
      </c>
      <c r="U12" s="170"/>
      <c r="V12" s="80">
        <v>643.15</v>
      </c>
      <c r="W12" s="64">
        <f>Q12+S12+T12</f>
        <v>2532.31</v>
      </c>
      <c r="X12" s="65">
        <f t="shared" si="6"/>
        <v>63.307749999999999</v>
      </c>
      <c r="Y12" s="38">
        <f t="shared" si="5"/>
        <v>145.3603871334729</v>
      </c>
    </row>
    <row r="13" spans="1:25" x14ac:dyDescent="0.2">
      <c r="A13" s="39" t="s">
        <v>177</v>
      </c>
      <c r="B13" s="39" t="s">
        <v>187</v>
      </c>
      <c r="C13" s="39" t="s">
        <v>188</v>
      </c>
      <c r="D13" s="40">
        <v>20</v>
      </c>
      <c r="E13" s="35">
        <v>3.5787037037037037E-3</v>
      </c>
      <c r="F13" s="38">
        <f t="shared" si="7"/>
        <v>16.780077619663643</v>
      </c>
      <c r="G13" s="35">
        <v>1.329861111111111E-2</v>
      </c>
      <c r="H13" s="38">
        <f>((1/(G13/$G$3)*100)+(24-D13)-50)/2</f>
        <v>16.773716275021762</v>
      </c>
      <c r="I13" s="35">
        <v>1.5150462962962962E-3</v>
      </c>
      <c r="J13" s="38">
        <f t="shared" si="8"/>
        <v>24.013750954927438</v>
      </c>
      <c r="K13" s="35">
        <v>3.2638888888888891E-3</v>
      </c>
      <c r="L13" s="38">
        <f>((1/(K13/$K$3)*100)+((24-D13)/2)-50)/2</f>
        <v>23.163120567375891</v>
      </c>
      <c r="M13" s="38">
        <f t="shared" si="1"/>
        <v>80.730665416988728</v>
      </c>
      <c r="N13" s="40">
        <v>566</v>
      </c>
      <c r="O13" s="40"/>
      <c r="P13" s="40"/>
      <c r="Q13" s="7">
        <v>855.63</v>
      </c>
      <c r="R13" s="66">
        <v>791.45</v>
      </c>
      <c r="S13" s="80">
        <v>495.76</v>
      </c>
      <c r="T13" s="66">
        <v>878.51</v>
      </c>
      <c r="U13" s="169"/>
      <c r="V13" s="39"/>
      <c r="W13" s="64">
        <f>Q13+R13+T13</f>
        <v>2525.59</v>
      </c>
      <c r="X13" s="65">
        <f t="shared" si="6"/>
        <v>63.139750000000006</v>
      </c>
      <c r="Y13" s="38">
        <f t="shared" si="5"/>
        <v>143.87041541698875</v>
      </c>
    </row>
    <row r="14" spans="1:25" x14ac:dyDescent="0.2">
      <c r="A14" s="39" t="s">
        <v>172</v>
      </c>
      <c r="B14" s="39" t="s">
        <v>178</v>
      </c>
      <c r="C14" s="39" t="s">
        <v>179</v>
      </c>
      <c r="D14" s="40">
        <v>18</v>
      </c>
      <c r="E14" s="35">
        <v>3.7296296296296296E-3</v>
      </c>
      <c r="F14" s="38">
        <f t="shared" si="7"/>
        <v>16.170307845084409</v>
      </c>
      <c r="G14" s="35">
        <v>1.3150462962962963E-2</v>
      </c>
      <c r="H14" s="38">
        <f>((1/(G14/$G$3)*100)+(24-D14)-50)/2</f>
        <v>18.221791938039075</v>
      </c>
      <c r="I14" s="35">
        <v>1.6527777777777775E-3</v>
      </c>
      <c r="J14" s="38">
        <f t="shared" si="8"/>
        <v>20.512605042016823</v>
      </c>
      <c r="K14" s="35">
        <v>3.4340277777777776E-3</v>
      </c>
      <c r="L14" s="38">
        <f>((1/(K14/$K$3)*100)+((24-J14)/2)-50)/2</f>
        <v>20.698272736799481</v>
      </c>
      <c r="M14" s="38">
        <f t="shared" si="1"/>
        <v>75.602977561939781</v>
      </c>
      <c r="N14" s="40">
        <v>412</v>
      </c>
      <c r="O14" s="40"/>
      <c r="P14" s="40"/>
      <c r="Q14" s="39"/>
      <c r="R14" s="56"/>
      <c r="S14" s="66">
        <v>732.09</v>
      </c>
      <c r="T14" s="66">
        <v>594.91999999999996</v>
      </c>
      <c r="U14" s="169"/>
      <c r="V14" s="63">
        <v>1110</v>
      </c>
      <c r="W14" s="64">
        <f>S14+T14+V14</f>
        <v>2437.0100000000002</v>
      </c>
      <c r="X14" s="65">
        <f t="shared" si="6"/>
        <v>60.925250000000005</v>
      </c>
      <c r="Y14" s="38">
        <f t="shared" si="5"/>
        <v>136.52822756193979</v>
      </c>
    </row>
    <row r="15" spans="1:25" x14ac:dyDescent="0.2">
      <c r="A15" s="39" t="s">
        <v>1175</v>
      </c>
      <c r="B15" s="39" t="s">
        <v>200</v>
      </c>
      <c r="C15" s="39" t="s">
        <v>201</v>
      </c>
      <c r="D15" s="40">
        <v>21</v>
      </c>
      <c r="E15" s="35">
        <v>3.5648148148148154E-3</v>
      </c>
      <c r="F15" s="38">
        <f t="shared" si="7"/>
        <v>16.435064935064922</v>
      </c>
      <c r="G15" s="35">
        <v>7.8136574074074081E-3</v>
      </c>
      <c r="H15" s="38">
        <f>((1/(G15/$F$3)*100)+(24-D15)-50)/2</f>
        <v>15.457191527181159</v>
      </c>
      <c r="I15" s="35">
        <v>1.6851851851851852E-3</v>
      </c>
      <c r="J15" s="38">
        <f t="shared" si="8"/>
        <v>18.916208791208796</v>
      </c>
      <c r="K15" s="35">
        <v>3.4756944444444444E-3</v>
      </c>
      <c r="L15" s="38">
        <f>((1/(K15/$K$3)*100)+((24-J15)/2)-50)/2</f>
        <v>20.559992091242094</v>
      </c>
      <c r="M15" s="38">
        <f t="shared" si="1"/>
        <v>71.368457344696964</v>
      </c>
      <c r="N15" s="40">
        <v>228</v>
      </c>
      <c r="O15" s="40"/>
      <c r="P15" s="40"/>
      <c r="Q15" s="7">
        <v>791.45</v>
      </c>
      <c r="R15" s="80">
        <v>732.09</v>
      </c>
      <c r="S15" s="80">
        <v>677.19</v>
      </c>
      <c r="T15" s="66">
        <v>949.74</v>
      </c>
      <c r="U15" s="169"/>
      <c r="V15" s="66">
        <v>812.62</v>
      </c>
      <c r="W15" s="64">
        <f>Q15+T15+V15</f>
        <v>2553.81</v>
      </c>
      <c r="X15" s="65">
        <f t="shared" si="6"/>
        <v>63.84525</v>
      </c>
      <c r="Y15" s="38">
        <f t="shared" si="5"/>
        <v>135.21370734469696</v>
      </c>
    </row>
    <row r="16" spans="1:25" x14ac:dyDescent="0.2">
      <c r="A16" s="39" t="s">
        <v>177</v>
      </c>
      <c r="B16" s="39" t="s">
        <v>189</v>
      </c>
      <c r="C16" s="39" t="s">
        <v>190</v>
      </c>
      <c r="D16" s="40">
        <v>17</v>
      </c>
      <c r="E16" s="35">
        <v>3.4247685185185184E-3</v>
      </c>
      <c r="F16" s="38">
        <f t="shared" si="7"/>
        <v>20.068097330179114</v>
      </c>
      <c r="G16" s="35">
        <v>7.6273148148148151E-3</v>
      </c>
      <c r="H16" s="38">
        <f>((1/(G16/$F$3)*100)+(24-D16)-50)/2</f>
        <v>18.408952959028838</v>
      </c>
      <c r="I16" s="35">
        <v>1.6354166666666667E-3</v>
      </c>
      <c r="J16" s="38">
        <f t="shared" si="8"/>
        <v>21.229830148619961</v>
      </c>
      <c r="K16" s="35">
        <v>3.40625E-3</v>
      </c>
      <c r="L16" s="38">
        <f>((1/(K16/$K$3)*100)+((24-D16)/2)-50)/2</f>
        <v>21.941980971797491</v>
      </c>
      <c r="M16" s="38">
        <f t="shared" si="1"/>
        <v>81.648861409625397</v>
      </c>
      <c r="N16" s="40"/>
      <c r="O16" s="40"/>
      <c r="P16" s="40"/>
      <c r="Q16" s="7">
        <v>677.19</v>
      </c>
      <c r="R16" s="75"/>
      <c r="S16" s="80">
        <v>579.41999999999996</v>
      </c>
      <c r="T16" s="66">
        <v>643.15</v>
      </c>
      <c r="U16" s="169"/>
      <c r="V16" s="66">
        <v>695.3</v>
      </c>
      <c r="W16" s="64">
        <f>Q16+T16+V16</f>
        <v>2015.64</v>
      </c>
      <c r="X16" s="65">
        <f t="shared" si="6"/>
        <v>50.391000000000005</v>
      </c>
      <c r="Y16" s="38">
        <f t="shared" si="5"/>
        <v>132.03986140962542</v>
      </c>
    </row>
    <row r="17" spans="1:25" x14ac:dyDescent="0.2">
      <c r="A17" s="39" t="s">
        <v>180</v>
      </c>
      <c r="B17" s="39" t="s">
        <v>256</v>
      </c>
      <c r="C17" s="39" t="s">
        <v>257</v>
      </c>
      <c r="D17" s="40">
        <v>16</v>
      </c>
      <c r="E17" s="35">
        <v>3.4537037037037036E-3</v>
      </c>
      <c r="F17" s="38">
        <f t="shared" si="7"/>
        <v>20.219839142091146</v>
      </c>
      <c r="G17" s="35">
        <v>1.2939814814814814E-2</v>
      </c>
      <c r="H17" s="38">
        <f>((1/(G17/$G$3)*100)+(24-D17)-50)/2</f>
        <v>19.876565295169947</v>
      </c>
      <c r="I17" s="35">
        <v>1.5613425925925927E-3</v>
      </c>
      <c r="J17" s="38">
        <f t="shared" si="8"/>
        <v>23.590066716086</v>
      </c>
      <c r="K17" s="35">
        <v>3.3159722222222223E-3</v>
      </c>
      <c r="L17" s="38">
        <f>((1/(K17/$K$3)*100)+((24-D17)/2)-50)/2</f>
        <v>23.422338568935423</v>
      </c>
      <c r="M17" s="38">
        <f t="shared" si="1"/>
        <v>87.108809722282516</v>
      </c>
      <c r="N17" s="40"/>
      <c r="O17" s="40"/>
      <c r="P17" s="40"/>
      <c r="Q17" s="7">
        <v>495.76</v>
      </c>
      <c r="R17" s="66">
        <v>579.41999999999996</v>
      </c>
      <c r="S17" s="66">
        <v>535.96</v>
      </c>
      <c r="T17" s="39"/>
      <c r="U17" s="168"/>
      <c r="V17" s="82">
        <v>594.91999999999996</v>
      </c>
      <c r="W17" s="64">
        <f>Q17+R17+S17</f>
        <v>1611.1399999999999</v>
      </c>
      <c r="X17" s="65">
        <f t="shared" si="6"/>
        <v>40.278499999999994</v>
      </c>
      <c r="Y17" s="38">
        <f t="shared" si="5"/>
        <v>127.38730972228251</v>
      </c>
    </row>
    <row r="18" spans="1:25" x14ac:dyDescent="0.2">
      <c r="A18" s="39" t="s">
        <v>180</v>
      </c>
      <c r="B18" s="39" t="s">
        <v>196</v>
      </c>
      <c r="C18" s="39" t="s">
        <v>197</v>
      </c>
      <c r="D18" s="40">
        <v>17</v>
      </c>
      <c r="E18" s="35">
        <v>3.6018518518518522E-3</v>
      </c>
      <c r="F18" s="38">
        <f t="shared" si="7"/>
        <v>18.024421593830326</v>
      </c>
      <c r="G18" s="35">
        <v>1.3629629629629629E-2</v>
      </c>
      <c r="H18" s="38">
        <f>((1/(G18/$G$3)*100)+(24-D18)-50)/2</f>
        <v>17.307744565217391</v>
      </c>
      <c r="I18" s="35">
        <v>1.6157407407407407E-3</v>
      </c>
      <c r="J18" s="38">
        <f t="shared" si="8"/>
        <v>21.771489971346718</v>
      </c>
      <c r="K18" s="35">
        <v>3.4166666666666668E-3</v>
      </c>
      <c r="L18" s="38">
        <f>((1/(K18/$K$3)*100)+((24-D18)/2)-50)/2</f>
        <v>21.804200542005425</v>
      </c>
      <c r="M18" s="38">
        <f t="shared" si="1"/>
        <v>78.907856672399859</v>
      </c>
      <c r="N18" s="40"/>
      <c r="O18" s="40"/>
      <c r="P18" s="40"/>
      <c r="Q18" s="7">
        <v>626.4</v>
      </c>
      <c r="R18" s="66">
        <v>458.58</v>
      </c>
      <c r="S18" s="66">
        <v>458.58</v>
      </c>
      <c r="T18" s="82">
        <v>550.29999999999995</v>
      </c>
      <c r="U18" s="169"/>
      <c r="V18" s="39"/>
      <c r="W18" s="64">
        <f>Q18+R18+S18</f>
        <v>1543.56</v>
      </c>
      <c r="X18" s="65">
        <f t="shared" si="6"/>
        <v>38.588999999999999</v>
      </c>
      <c r="Y18" s="38">
        <f t="shared" si="5"/>
        <v>117.49685667239986</v>
      </c>
    </row>
    <row r="19" spans="1:25" x14ac:dyDescent="0.2">
      <c r="A19" s="39" t="s">
        <v>180</v>
      </c>
      <c r="B19" s="39" t="s">
        <v>191</v>
      </c>
      <c r="C19" s="39" t="s">
        <v>192</v>
      </c>
      <c r="D19" s="40">
        <v>18</v>
      </c>
      <c r="E19" s="35">
        <v>3.716435185185185E-3</v>
      </c>
      <c r="F19" s="38">
        <f t="shared" si="7"/>
        <v>16.305823730924942</v>
      </c>
      <c r="G19" s="171"/>
      <c r="H19" s="38"/>
      <c r="I19" s="35">
        <v>1.6030092592592595E-3</v>
      </c>
      <c r="J19" s="38">
        <f t="shared" si="8"/>
        <v>21.879061371841161</v>
      </c>
      <c r="K19" s="35">
        <v>3.351851851851852E-3</v>
      </c>
      <c r="L19" s="38">
        <f>((1/(K19/$K$3)*100)+((24-D19)/2)-50)/2</f>
        <v>22.425414364640879</v>
      </c>
      <c r="M19" s="38">
        <f t="shared" si="1"/>
        <v>60.610299467406982</v>
      </c>
      <c r="N19" s="40">
        <v>595</v>
      </c>
      <c r="O19" s="40"/>
      <c r="P19" s="40"/>
      <c r="Q19" s="81">
        <v>424.19</v>
      </c>
      <c r="R19" s="80">
        <v>535.96</v>
      </c>
      <c r="S19" s="66">
        <v>626.4</v>
      </c>
      <c r="T19" s="66">
        <v>812.62</v>
      </c>
      <c r="U19" s="169"/>
      <c r="V19" s="66">
        <v>751.68</v>
      </c>
      <c r="W19" s="64">
        <f>S19+T19+V19</f>
        <v>2190.6999999999998</v>
      </c>
      <c r="X19" s="65">
        <f t="shared" si="6"/>
        <v>54.767499999999991</v>
      </c>
      <c r="Y19" s="38">
        <f t="shared" si="5"/>
        <v>115.37779946740697</v>
      </c>
    </row>
    <row r="20" spans="1:25" ht="16" x14ac:dyDescent="0.2">
      <c r="A20" s="39" t="s">
        <v>180</v>
      </c>
      <c r="B20" s="39" t="s">
        <v>260</v>
      </c>
      <c r="C20" s="39" t="s">
        <v>261</v>
      </c>
      <c r="D20" s="40">
        <v>20</v>
      </c>
      <c r="E20" s="171"/>
      <c r="F20" s="38"/>
      <c r="G20" s="35">
        <v>1.2108796296296296E-2</v>
      </c>
      <c r="H20" s="38">
        <f>((1/(G20/$G$3)*100)+(24-D20)-50)/2</f>
        <v>20.681896386924102</v>
      </c>
      <c r="I20" s="35"/>
      <c r="J20" s="38"/>
      <c r="K20" s="35"/>
      <c r="L20" s="38"/>
      <c r="M20" s="38">
        <f t="shared" si="1"/>
        <v>20.681896386924102</v>
      </c>
      <c r="N20" s="40"/>
      <c r="O20" s="40"/>
      <c r="P20" s="40"/>
      <c r="Q20" s="7">
        <v>535.96</v>
      </c>
      <c r="R20" s="66">
        <v>626.4</v>
      </c>
      <c r="S20" s="22"/>
      <c r="T20" s="39"/>
      <c r="U20" s="168"/>
      <c r="V20" s="39"/>
      <c r="W20" s="64">
        <f>Q20+R20+S20</f>
        <v>1162.3600000000001</v>
      </c>
      <c r="X20" s="65">
        <f t="shared" si="6"/>
        <v>29.059000000000001</v>
      </c>
      <c r="Y20" s="38">
        <f t="shared" si="5"/>
        <v>49.740896386924106</v>
      </c>
    </row>
    <row r="21" spans="1:25" ht="16" x14ac:dyDescent="0.2">
      <c r="A21" s="39" t="s">
        <v>180</v>
      </c>
      <c r="B21" s="39" t="s">
        <v>334</v>
      </c>
      <c r="C21" s="39" t="s">
        <v>335</v>
      </c>
      <c r="D21" s="40">
        <v>16</v>
      </c>
      <c r="E21" s="171"/>
      <c r="F21" s="38"/>
      <c r="G21" s="35">
        <v>7.8171296296296287E-3</v>
      </c>
      <c r="H21" s="38">
        <f>((1/(G21/$F$3)*100)+(24-D21)-50)/2</f>
        <v>17.939887474089439</v>
      </c>
      <c r="I21" s="35"/>
      <c r="J21" s="38"/>
      <c r="K21" s="35"/>
      <c r="L21" s="38"/>
      <c r="M21" s="38">
        <f>L21+J21+H21+F21</f>
        <v>17.939887474089439</v>
      </c>
      <c r="N21" s="40"/>
      <c r="O21" s="40"/>
      <c r="P21" s="40"/>
      <c r="Q21" s="7"/>
      <c r="R21" s="66">
        <v>495.76</v>
      </c>
      <c r="S21" s="22"/>
      <c r="T21" s="39"/>
      <c r="U21" s="168"/>
      <c r="V21" s="39"/>
      <c r="W21" s="64">
        <f>Q21+R21+S21</f>
        <v>495.76</v>
      </c>
      <c r="X21" s="65">
        <f>(W21/4000)*100</f>
        <v>12.394</v>
      </c>
      <c r="Y21" s="38">
        <f>F21+H21+J21+L21+X21</f>
        <v>30.333887474089437</v>
      </c>
    </row>
    <row r="22" spans="1:25" x14ac:dyDescent="0.2">
      <c r="A22" s="39" t="s">
        <v>180</v>
      </c>
      <c r="B22" s="39" t="s">
        <v>206</v>
      </c>
      <c r="C22" s="39" t="s">
        <v>207</v>
      </c>
      <c r="D22" s="40">
        <v>17</v>
      </c>
      <c r="E22" s="171"/>
      <c r="F22" s="38"/>
      <c r="G22" s="35"/>
      <c r="H22" s="38"/>
      <c r="I22" s="35"/>
      <c r="J22" s="38" t="e">
        <f>((1/(I22/$J$3)*100)+((24-D22)/2)-50)/2</f>
        <v>#DIV/0!</v>
      </c>
      <c r="K22" s="35"/>
      <c r="L22" s="38" t="e">
        <f>((1/(K22/$K$3)*100)+((24-J22)/2)-50)/2</f>
        <v>#DIV/0!</v>
      </c>
      <c r="M22" s="38" t="e">
        <f>L22+J22+H22+F22</f>
        <v>#DIV/0!</v>
      </c>
      <c r="N22" s="40"/>
      <c r="O22" s="40"/>
      <c r="P22" s="40"/>
      <c r="Q22" s="7">
        <v>579.41999999999996</v>
      </c>
      <c r="R22" s="75"/>
      <c r="S22" s="22"/>
      <c r="T22" s="62"/>
      <c r="U22" s="168"/>
      <c r="V22" s="39"/>
      <c r="W22" s="64">
        <f>Q22+R22+S22</f>
        <v>579.41999999999996</v>
      </c>
      <c r="X22" s="65">
        <f>(W22/4000)*100</f>
        <v>14.485499999999998</v>
      </c>
      <c r="Y22" s="38" t="e">
        <f>F22+H22+J22+L22+X22</f>
        <v>#DIV/0!</v>
      </c>
    </row>
    <row r="23" spans="1:25" ht="16" x14ac:dyDescent="0.2">
      <c r="A23" s="39" t="s">
        <v>180</v>
      </c>
      <c r="B23" s="39" t="s">
        <v>198</v>
      </c>
      <c r="C23" s="39" t="s">
        <v>199</v>
      </c>
      <c r="D23" s="40">
        <v>17</v>
      </c>
      <c r="E23" s="35">
        <v>3.6215277777777778E-3</v>
      </c>
      <c r="F23" s="38">
        <f>((1/(E23/$E$3)*100)+(24-D23)-50)/2</f>
        <v>17.809683604985615</v>
      </c>
      <c r="G23" s="35">
        <v>7.6631944444444447E-3</v>
      </c>
      <c r="H23" s="38">
        <f>((1/(G23/$F$3)*100)+(24-D23)-50)/2</f>
        <v>18.222096360066459</v>
      </c>
      <c r="I23" s="35"/>
      <c r="J23" s="38" t="e">
        <f>((1/(I23/$J$3)*100)+((24-D23)/2)-50)/2</f>
        <v>#DIV/0!</v>
      </c>
      <c r="K23" s="35"/>
      <c r="L23" s="38" t="e">
        <f>((1/(K23/$K$3)*100)+((24-J23)/2)-50)/2</f>
        <v>#DIV/0!</v>
      </c>
      <c r="M23" s="38" t="e">
        <f>L23+J23+H23+F23</f>
        <v>#DIV/0!</v>
      </c>
      <c r="N23" s="40"/>
      <c r="O23" s="40"/>
      <c r="P23" s="40"/>
      <c r="Q23" s="7">
        <v>458.58</v>
      </c>
      <c r="R23" s="75"/>
      <c r="S23" s="22"/>
      <c r="T23" s="61"/>
      <c r="U23" s="169"/>
      <c r="V23" s="39"/>
      <c r="W23" s="64">
        <f>Q23+R23+S23</f>
        <v>458.58</v>
      </c>
      <c r="X23" s="65">
        <f>(W23/4000)*100</f>
        <v>11.464499999999999</v>
      </c>
      <c r="Y23" s="38" t="e">
        <f>F23+H23+J23+L23+X23</f>
        <v>#DIV/0!</v>
      </c>
    </row>
    <row r="24" spans="1:25" x14ac:dyDescent="0.2">
      <c r="A24" s="39" t="s">
        <v>180</v>
      </c>
      <c r="B24" s="39" t="s">
        <v>202</v>
      </c>
      <c r="C24" s="39" t="s">
        <v>203</v>
      </c>
      <c r="D24" s="40">
        <v>17</v>
      </c>
      <c r="E24" s="171"/>
      <c r="F24" s="38"/>
      <c r="G24" s="35"/>
      <c r="H24" s="38" t="e">
        <f>((1/(G24/$G$3)*100)+(24-D24)-50)/2</f>
        <v>#DIV/0!</v>
      </c>
      <c r="I24" s="35"/>
      <c r="J24" s="38" t="e">
        <f>((1/(I24/$J$3)*100)+((24-D24)/2)-50)/2</f>
        <v>#DIV/0!</v>
      </c>
      <c r="K24" s="35"/>
      <c r="L24" s="38" t="e">
        <f>((1/(K24/$K$3)*100)+((24-J24)/2)-50)/2</f>
        <v>#DIV/0!</v>
      </c>
      <c r="M24" s="38" t="e">
        <f>L24+J24+H24+F24</f>
        <v>#DIV/0!</v>
      </c>
      <c r="N24" s="40"/>
      <c r="O24" s="40"/>
      <c r="P24" s="40"/>
      <c r="Q24" s="7">
        <v>392.37</v>
      </c>
      <c r="R24" s="75"/>
      <c r="S24" s="22"/>
      <c r="T24" s="61"/>
      <c r="U24" s="169"/>
      <c r="V24" s="39"/>
      <c r="W24" s="64">
        <f>Q24+R24+S24</f>
        <v>392.37</v>
      </c>
      <c r="X24" s="65">
        <f>(W24/4000)*100</f>
        <v>9.8092500000000005</v>
      </c>
      <c r="Y24" s="38" t="e">
        <f>F24+H24+J24+L24+X24</f>
        <v>#DIV/0!</v>
      </c>
    </row>
    <row r="25" spans="1:25" ht="16" x14ac:dyDescent="0.2">
      <c r="A25" s="39" t="s">
        <v>180</v>
      </c>
      <c r="B25" s="39" t="s">
        <v>194</v>
      </c>
      <c r="C25" s="39" t="s">
        <v>195</v>
      </c>
      <c r="D25" s="40">
        <v>21</v>
      </c>
      <c r="E25" s="171"/>
      <c r="F25" s="38"/>
      <c r="G25" s="35"/>
      <c r="H25" s="38" t="e">
        <f>((1/(G25/$G$3)*100)+(24-D25)-50)/2</f>
        <v>#DIV/0!</v>
      </c>
      <c r="I25" s="35"/>
      <c r="J25" s="38" t="e">
        <f>((1/(I25/$J$3)*100)+((24-D25)/2)-50)/2</f>
        <v>#DIV/0!</v>
      </c>
      <c r="K25" s="35">
        <v>7.6319444444444447E-3</v>
      </c>
      <c r="L25" s="38">
        <f>((1/(K25/$L$3)*100)+((24-D25)/2)-50)/2</f>
        <v>16.999620867455263</v>
      </c>
      <c r="M25" s="38" t="e">
        <f>L25+J25+H25+F25</f>
        <v>#DIV/0!</v>
      </c>
      <c r="N25" s="40"/>
      <c r="O25" s="40"/>
      <c r="P25" s="40"/>
      <c r="Q25" s="63"/>
      <c r="R25" s="75"/>
      <c r="S25" s="22"/>
      <c r="T25" s="82">
        <v>509.03</v>
      </c>
      <c r="U25" s="170"/>
      <c r="V25" s="39"/>
      <c r="W25" s="64">
        <f>Q25+R25+S25</f>
        <v>0</v>
      </c>
      <c r="X25" s="65">
        <f>(W25/4000)*100</f>
        <v>0</v>
      </c>
      <c r="Y25" s="38" t="e">
        <f>F25+H25+J25+L25+X25</f>
        <v>#DIV/0!</v>
      </c>
    </row>
    <row r="26" spans="1:25" x14ac:dyDescent="0.2">
      <c r="B26" s="36" t="s">
        <v>1226</v>
      </c>
    </row>
    <row r="27" spans="1:25" x14ac:dyDescent="0.2">
      <c r="B27" s="17" t="s">
        <v>1227</v>
      </c>
    </row>
    <row r="28" spans="1:25" x14ac:dyDescent="0.2">
      <c r="B28" s="17" t="s">
        <v>1242</v>
      </c>
    </row>
    <row r="32" spans="1:25" x14ac:dyDescent="0.2">
      <c r="F32" s="88"/>
      <c r="G32" s="88"/>
      <c r="I32" s="89"/>
      <c r="J32" s="90"/>
      <c r="K32" s="90"/>
      <c r="L32" s="90"/>
      <c r="M32" s="90"/>
      <c r="N32" s="90"/>
      <c r="O32" s="90"/>
      <c r="P32" s="89"/>
      <c r="Q32" s="90"/>
    </row>
    <row r="33" spans="6:17" x14ac:dyDescent="0.2">
      <c r="F33" s="88"/>
      <c r="G33" s="88"/>
      <c r="H33" s="91"/>
      <c r="I33" s="89"/>
      <c r="J33" s="90"/>
      <c r="K33" s="90"/>
      <c r="L33" s="90"/>
      <c r="M33" s="90"/>
      <c r="N33" s="90"/>
      <c r="O33" s="90"/>
      <c r="P33" s="89"/>
      <c r="Q33" s="90"/>
    </row>
    <row r="34" spans="6:17" x14ac:dyDescent="0.2">
      <c r="F34" s="88"/>
      <c r="G34" s="88"/>
      <c r="H34" s="91"/>
      <c r="I34" s="89"/>
      <c r="J34" s="90"/>
      <c r="K34" s="90"/>
      <c r="L34" s="90"/>
      <c r="M34" s="90"/>
      <c r="N34" s="90"/>
      <c r="O34" s="90"/>
      <c r="P34" s="89"/>
      <c r="Q34" s="90"/>
    </row>
    <row r="35" spans="6:17" x14ac:dyDescent="0.2">
      <c r="F35" s="88"/>
      <c r="G35" s="88"/>
      <c r="H35" s="91"/>
      <c r="I35" s="89"/>
      <c r="J35" s="90"/>
      <c r="K35" s="90"/>
      <c r="L35" s="90"/>
      <c r="M35" s="90"/>
      <c r="N35" s="90"/>
      <c r="O35" s="90"/>
      <c r="P35" s="89"/>
      <c r="Q35" s="90"/>
    </row>
    <row r="36" spans="6:17" x14ac:dyDescent="0.2">
      <c r="F36" s="88"/>
      <c r="G36" s="88"/>
      <c r="H36" s="59"/>
      <c r="I36" s="89"/>
      <c r="J36" s="90"/>
      <c r="K36" s="90"/>
      <c r="L36" s="90"/>
      <c r="M36" s="90"/>
      <c r="N36" s="90"/>
      <c r="O36" s="90"/>
      <c r="P36" s="89"/>
      <c r="Q36" s="90"/>
    </row>
    <row r="37" spans="6:17" x14ac:dyDescent="0.2">
      <c r="F37" s="88"/>
      <c r="G37" s="88"/>
      <c r="H37" s="91"/>
      <c r="I37" s="89"/>
      <c r="J37" s="90"/>
      <c r="K37" s="90"/>
      <c r="L37" s="90"/>
      <c r="M37" s="90"/>
      <c r="N37" s="90"/>
      <c r="O37" s="90"/>
      <c r="P37" s="89"/>
      <c r="Q37" s="90"/>
    </row>
    <row r="38" spans="6:17" x14ac:dyDescent="0.2">
      <c r="F38" s="88"/>
      <c r="G38" s="88"/>
      <c r="H38" s="91"/>
      <c r="I38" s="89"/>
      <c r="J38" s="90"/>
      <c r="K38" s="90"/>
      <c r="L38" s="90"/>
      <c r="M38" s="90"/>
      <c r="N38" s="90"/>
      <c r="O38" s="90"/>
      <c r="P38" s="89"/>
      <c r="Q38" s="90"/>
    </row>
    <row r="39" spans="6:17" x14ac:dyDescent="0.2">
      <c r="F39" s="88"/>
      <c r="G39" s="88"/>
      <c r="I39" s="89"/>
      <c r="J39" s="90"/>
      <c r="K39" s="90"/>
      <c r="L39" s="90"/>
      <c r="M39" s="90"/>
      <c r="N39" s="90"/>
      <c r="O39" s="90"/>
      <c r="P39" s="89"/>
      <c r="Q39" s="90"/>
    </row>
    <row r="40" spans="6:17" x14ac:dyDescent="0.2">
      <c r="F40" s="88"/>
      <c r="G40" s="88"/>
      <c r="I40" s="89"/>
      <c r="J40" s="90"/>
      <c r="K40" s="90"/>
      <c r="L40" s="90"/>
      <c r="M40" s="90"/>
      <c r="N40" s="90"/>
      <c r="O40" s="90"/>
      <c r="P40" s="89"/>
      <c r="Q40" s="90"/>
    </row>
    <row r="41" spans="6:17" x14ac:dyDescent="0.2">
      <c r="F41" s="88"/>
      <c r="G41" s="88"/>
      <c r="H41" s="91"/>
      <c r="I41" s="89"/>
      <c r="J41" s="90"/>
      <c r="K41" s="90"/>
      <c r="L41" s="90"/>
      <c r="M41" s="90"/>
      <c r="N41" s="90"/>
      <c r="O41" s="90"/>
      <c r="P41" s="89"/>
      <c r="Q41" s="90"/>
    </row>
    <row r="42" spans="6:17" x14ac:dyDescent="0.2">
      <c r="F42" s="88"/>
      <c r="G42" s="88"/>
      <c r="H42" s="91"/>
      <c r="I42" s="89"/>
      <c r="J42" s="90"/>
      <c r="K42" s="90"/>
      <c r="L42" s="90"/>
      <c r="M42" s="90"/>
      <c r="N42" s="90"/>
      <c r="O42" s="90"/>
      <c r="P42" s="89"/>
      <c r="Q42" s="90"/>
    </row>
    <row r="43" spans="6:17" x14ac:dyDescent="0.2">
      <c r="F43" s="88"/>
      <c r="G43" s="88"/>
      <c r="H43" s="91"/>
      <c r="I43" s="89"/>
      <c r="J43" s="90"/>
      <c r="K43" s="90"/>
      <c r="L43" s="90"/>
      <c r="M43" s="90"/>
      <c r="N43" s="90"/>
      <c r="O43" s="90"/>
      <c r="P43" s="89"/>
      <c r="Q43" s="90"/>
    </row>
    <row r="44" spans="6:17" x14ac:dyDescent="0.2">
      <c r="F44" s="88"/>
      <c r="G44" s="88"/>
      <c r="H44" s="91"/>
      <c r="I44" s="89"/>
      <c r="J44" s="90"/>
      <c r="K44" s="90"/>
      <c r="L44" s="90"/>
      <c r="M44" s="90"/>
      <c r="N44" s="90"/>
      <c r="O44" s="90"/>
      <c r="P44" s="89"/>
      <c r="Q44" s="90"/>
    </row>
    <row r="45" spans="6:17" x14ac:dyDescent="0.2">
      <c r="F45" s="88"/>
      <c r="G45" s="88"/>
      <c r="I45" s="89"/>
      <c r="J45" s="90"/>
      <c r="K45" s="90"/>
      <c r="L45" s="90"/>
      <c r="M45" s="90"/>
      <c r="N45" s="90"/>
      <c r="O45" s="90"/>
      <c r="P45" s="89"/>
      <c r="Q45" s="90"/>
    </row>
    <row r="46" spans="6:17" x14ac:dyDescent="0.2">
      <c r="F46" s="88"/>
      <c r="G46" s="88"/>
      <c r="H46" s="91"/>
      <c r="I46" s="89"/>
      <c r="J46" s="90"/>
      <c r="K46" s="90"/>
      <c r="L46" s="90"/>
      <c r="M46" s="90"/>
      <c r="N46" s="90"/>
      <c r="O46" s="90"/>
      <c r="P46" s="89"/>
      <c r="Q46" s="90"/>
    </row>
    <row r="47" spans="6:17" x14ac:dyDescent="0.2">
      <c r="F47" s="88"/>
      <c r="G47" s="88"/>
      <c r="I47" s="89"/>
      <c r="J47" s="90"/>
      <c r="K47" s="90"/>
      <c r="L47" s="90"/>
      <c r="M47" s="90"/>
      <c r="N47" s="90"/>
      <c r="O47" s="90"/>
      <c r="P47" s="89"/>
      <c r="Q47" s="90"/>
    </row>
    <row r="48" spans="6:17" x14ac:dyDescent="0.2">
      <c r="F48" s="88"/>
      <c r="G48" s="88"/>
      <c r="I48" s="89"/>
      <c r="J48" s="90"/>
      <c r="K48" s="90"/>
      <c r="L48" s="90"/>
      <c r="M48" s="90"/>
      <c r="N48" s="90"/>
      <c r="O48" s="90"/>
      <c r="P48" s="89"/>
      <c r="Q48" s="90"/>
    </row>
    <row r="49" spans="6:17" x14ac:dyDescent="0.2">
      <c r="F49" s="88"/>
      <c r="G49" s="88"/>
      <c r="I49" s="89"/>
      <c r="J49" s="90"/>
      <c r="K49" s="90"/>
      <c r="L49" s="90"/>
      <c r="M49" s="90"/>
      <c r="N49" s="90"/>
      <c r="O49" s="90"/>
      <c r="P49" s="89"/>
      <c r="Q49" s="90"/>
    </row>
    <row r="50" spans="6:17" x14ac:dyDescent="0.2">
      <c r="F50" s="88"/>
      <c r="G50" s="88"/>
      <c r="H50" s="91"/>
      <c r="I50" s="89"/>
      <c r="J50" s="90"/>
      <c r="K50" s="90"/>
      <c r="L50" s="90"/>
      <c r="M50" s="90"/>
      <c r="N50" s="90"/>
      <c r="O50" s="90"/>
      <c r="P50" s="89"/>
      <c r="Q50" s="90"/>
    </row>
    <row r="51" spans="6:17" x14ac:dyDescent="0.2">
      <c r="F51" s="88"/>
      <c r="G51" s="88"/>
      <c r="I51" s="89"/>
      <c r="J51" s="90"/>
      <c r="K51" s="90"/>
      <c r="L51" s="90"/>
      <c r="M51" s="90"/>
      <c r="N51" s="90"/>
      <c r="O51" s="90"/>
      <c r="P51" s="89"/>
      <c r="Q51" s="90"/>
    </row>
  </sheetData>
  <autoFilter ref="A5:Y5" xr:uid="{00000000-0009-0000-0000-000000000000}">
    <sortState ref="A6:Y26">
      <sortCondition descending="1" ref="X5:X26"/>
    </sortState>
  </autoFilter>
  <mergeCells count="5">
    <mergeCell ref="E1:H1"/>
    <mergeCell ref="J1:L1"/>
    <mergeCell ref="R1:S1"/>
    <mergeCell ref="E4:H4"/>
    <mergeCell ref="J4:L4"/>
  </mergeCells>
  <pageMargins left="0.7" right="0.7" top="0.75" bottom="0.75" header="0.3" footer="0.3"/>
  <pageSetup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74"/>
  <sheetViews>
    <sheetView tabSelected="1" zoomScale="80" zoomScaleNormal="80" zoomScalePageLayoutView="80" workbookViewId="0">
      <selection activeCell="P6" sqref="P6:P9"/>
    </sheetView>
  </sheetViews>
  <sheetFormatPr baseColWidth="10" defaultRowHeight="15" x14ac:dyDescent="0.2"/>
  <cols>
    <col min="1" max="1" width="16.33203125" style="17" customWidth="1"/>
    <col min="2" max="2" width="17.5" style="17" customWidth="1"/>
    <col min="3" max="3" width="11.83203125" style="17" customWidth="1"/>
    <col min="4" max="4" width="13.5" style="17" customWidth="1"/>
    <col min="5" max="7" width="10.83203125" style="17" customWidth="1"/>
    <col min="8" max="8" width="10.6640625" style="17" customWidth="1"/>
    <col min="9" max="9" width="10.1640625" style="37" customWidth="1"/>
    <col min="10" max="10" width="12.6640625" style="37" customWidth="1"/>
    <col min="11" max="20" width="10.83203125" style="17" customWidth="1"/>
    <col min="21" max="21" width="9" style="17" customWidth="1"/>
    <col min="22" max="23" width="10.83203125" style="17" customWidth="1"/>
    <col min="24" max="24" width="16.1640625" style="17" customWidth="1"/>
    <col min="25" max="26" width="10.83203125" style="17" customWidth="1"/>
    <col min="27" max="16384" width="10.83203125" style="17"/>
  </cols>
  <sheetData>
    <row r="1" spans="1:25" x14ac:dyDescent="0.2">
      <c r="D1" s="49"/>
      <c r="E1" s="185" t="s">
        <v>152</v>
      </c>
      <c r="F1" s="186"/>
      <c r="G1" s="186"/>
      <c r="H1" s="187"/>
      <c r="I1" s="50"/>
      <c r="J1" s="188" t="s">
        <v>153</v>
      </c>
      <c r="K1" s="189"/>
      <c r="L1" s="190"/>
      <c r="M1" s="98"/>
      <c r="N1" s="18"/>
      <c r="U1" s="19"/>
    </row>
    <row r="2" spans="1:25" ht="16" customHeight="1" x14ac:dyDescent="0.2">
      <c r="D2" s="20"/>
      <c r="E2" s="51">
        <v>1500</v>
      </c>
      <c r="F2" s="52">
        <v>3000</v>
      </c>
      <c r="G2" s="52">
        <v>5000</v>
      </c>
      <c r="H2" s="53"/>
      <c r="I2" s="53"/>
      <c r="J2" s="52">
        <v>200</v>
      </c>
      <c r="K2" s="52">
        <v>400</v>
      </c>
      <c r="L2" s="52">
        <v>800</v>
      </c>
      <c r="M2" s="99"/>
      <c r="N2" s="18"/>
      <c r="U2" s="23"/>
    </row>
    <row r="3" spans="1:25" ht="16" customHeight="1" x14ac:dyDescent="0.2">
      <c r="B3" s="18"/>
      <c r="C3" s="18"/>
      <c r="D3" s="24"/>
      <c r="E3" s="24">
        <v>2.5578703703703705E-3</v>
      </c>
      <c r="F3" s="24">
        <v>5.4629629629629637E-3</v>
      </c>
      <c r="G3" s="24">
        <v>9.5023148148148159E-3</v>
      </c>
      <c r="H3" s="22"/>
      <c r="J3" s="24">
        <v>1.3634259259259259E-3</v>
      </c>
      <c r="K3" s="24">
        <v>2.9166666666666668E-3</v>
      </c>
      <c r="L3" s="24">
        <v>6.0879629629629643E-3</v>
      </c>
      <c r="M3" s="26"/>
      <c r="N3" s="25"/>
      <c r="O3" s="26"/>
      <c r="P3" s="26"/>
      <c r="Q3" s="18"/>
      <c r="R3" s="18"/>
      <c r="U3" s="27"/>
    </row>
    <row r="4" spans="1:25" ht="16" customHeight="1" x14ac:dyDescent="0.2">
      <c r="B4" s="28"/>
      <c r="C4" s="28"/>
      <c r="D4" s="26"/>
      <c r="E4" s="179" t="s">
        <v>154</v>
      </c>
      <c r="F4" s="180"/>
      <c r="G4" s="181"/>
      <c r="H4" s="182" t="s">
        <v>155</v>
      </c>
      <c r="I4" s="183"/>
      <c r="J4" s="184"/>
      <c r="O4" s="29"/>
      <c r="P4" s="29"/>
      <c r="Q4" s="29"/>
      <c r="R4" s="29"/>
      <c r="S4" s="29"/>
      <c r="T4" s="29"/>
    </row>
    <row r="5" spans="1:25" ht="16" customHeight="1" x14ac:dyDescent="0.2">
      <c r="A5" s="29" t="s">
        <v>249</v>
      </c>
      <c r="B5" s="83" t="s">
        <v>156</v>
      </c>
      <c r="C5" s="83" t="s">
        <v>157</v>
      </c>
      <c r="D5" s="83" t="s">
        <v>254</v>
      </c>
      <c r="E5" s="83">
        <v>1500</v>
      </c>
      <c r="F5" s="30" t="s">
        <v>160</v>
      </c>
      <c r="G5" s="83" t="s">
        <v>250</v>
      </c>
      <c r="H5" s="83" t="s">
        <v>161</v>
      </c>
      <c r="I5" s="83" t="s">
        <v>9</v>
      </c>
      <c r="J5" s="83" t="s">
        <v>159</v>
      </c>
      <c r="K5" s="30" t="s">
        <v>1243</v>
      </c>
      <c r="L5" s="30" t="s">
        <v>161</v>
      </c>
      <c r="M5" s="30" t="s">
        <v>1174</v>
      </c>
      <c r="N5" s="31" t="s">
        <v>162</v>
      </c>
      <c r="O5" s="31" t="s">
        <v>163</v>
      </c>
      <c r="P5" s="31" t="s">
        <v>164</v>
      </c>
      <c r="Q5" s="83" t="s">
        <v>165</v>
      </c>
      <c r="R5" s="83" t="s">
        <v>251</v>
      </c>
      <c r="S5" s="83" t="s">
        <v>166</v>
      </c>
      <c r="T5" s="83" t="s">
        <v>252</v>
      </c>
      <c r="U5" s="122" t="s">
        <v>253</v>
      </c>
      <c r="V5" s="83" t="s">
        <v>167</v>
      </c>
      <c r="W5" s="22" t="s">
        <v>168</v>
      </c>
      <c r="X5" s="83" t="s">
        <v>1173</v>
      </c>
      <c r="Y5" s="83" t="s">
        <v>168</v>
      </c>
    </row>
    <row r="6" spans="1:25" ht="16" customHeight="1" x14ac:dyDescent="0.2">
      <c r="A6" s="39" t="s">
        <v>169</v>
      </c>
      <c r="B6" s="32" t="s">
        <v>210</v>
      </c>
      <c r="C6" s="32" t="s">
        <v>211</v>
      </c>
      <c r="D6" s="33">
        <v>24</v>
      </c>
      <c r="E6" s="35">
        <v>2.7280092592592594E-3</v>
      </c>
      <c r="F6" s="38">
        <f>((1/(E6/$E$3)*100)+(24-D6)-50)/2</f>
        <v>21.881629189647853</v>
      </c>
      <c r="G6" s="35">
        <v>5.8969907407407408E-3</v>
      </c>
      <c r="H6" s="38">
        <f>((1/(G6/$F$3)*100)+(24-D6)-50)/2</f>
        <v>21.319921491658491</v>
      </c>
      <c r="I6" s="35">
        <v>1.3437500000000001E-3</v>
      </c>
      <c r="J6" s="38">
        <f>((1/(I6/$J$3)*100)+((24-D6)/2)-50)/2</f>
        <v>25.732127476313515</v>
      </c>
      <c r="K6" s="35">
        <v>6.0416666666666665E-3</v>
      </c>
      <c r="L6" s="38">
        <f>((1/(K6/$L$3)*100)+((24-D6)/2)-50)/2</f>
        <v>25.383141762452119</v>
      </c>
      <c r="M6" s="38">
        <f>+J6+H6+F6+L6</f>
        <v>94.316819920071964</v>
      </c>
      <c r="N6" s="40">
        <v>84</v>
      </c>
      <c r="O6" s="40"/>
      <c r="P6" s="199" t="s">
        <v>1244</v>
      </c>
      <c r="Q6" s="8"/>
      <c r="R6" s="9"/>
      <c r="S6" s="22"/>
      <c r="T6" s="39"/>
      <c r="U6" s="123"/>
      <c r="V6" s="39"/>
      <c r="W6" s="22">
        <f>Q6+R6+S6</f>
        <v>0</v>
      </c>
      <c r="X6" s="65">
        <f>(W6/4000)*100</f>
        <v>0</v>
      </c>
      <c r="Y6" s="38">
        <f>F6+H6+J6+L6+X6</f>
        <v>94.316819920071964</v>
      </c>
    </row>
    <row r="7" spans="1:25" ht="16" customHeight="1" x14ac:dyDescent="0.2">
      <c r="A7" s="39" t="s">
        <v>172</v>
      </c>
      <c r="B7" s="32" t="s">
        <v>212</v>
      </c>
      <c r="C7" s="32" t="s">
        <v>213</v>
      </c>
      <c r="D7" s="33">
        <v>21</v>
      </c>
      <c r="E7" s="35">
        <v>2.716435185185185E-3</v>
      </c>
      <c r="F7" s="38">
        <f t="shared" ref="F7:F9" si="0">((1/(E7/$E$3)*100)+(24-D7)-50)/2</f>
        <v>23.58138048572647</v>
      </c>
      <c r="G7" s="35"/>
      <c r="H7" s="38"/>
      <c r="I7" s="35">
        <v>1.4062499999999997E-3</v>
      </c>
      <c r="J7" s="38">
        <f t="shared" ref="J7:J9" si="1">((1/(I7/$J$3)*100)+((24-D7)/2)-50)/2</f>
        <v>24.227366255144041</v>
      </c>
      <c r="K7" s="35"/>
      <c r="L7" s="172"/>
      <c r="M7" s="38">
        <f>+J7+H7+F7+L7</f>
        <v>47.808746740870511</v>
      </c>
      <c r="N7" s="40">
        <v>88</v>
      </c>
      <c r="O7" s="40" t="s">
        <v>693</v>
      </c>
      <c r="P7" s="199" t="s">
        <v>696</v>
      </c>
      <c r="Q7" s="8"/>
      <c r="R7" s="9"/>
      <c r="S7" s="22"/>
      <c r="T7" s="66">
        <v>1200</v>
      </c>
      <c r="U7" s="123"/>
      <c r="V7" s="39"/>
      <c r="W7" s="22">
        <f>T7+U7</f>
        <v>1200</v>
      </c>
      <c r="X7" s="65">
        <f t="shared" ref="X7:X9" si="2">(W7/4000)*100</f>
        <v>30</v>
      </c>
      <c r="Y7" s="38">
        <f t="shared" ref="Y7:Y9" si="3">F7+H7+J7+L7+X7</f>
        <v>77.808746740870504</v>
      </c>
    </row>
    <row r="8" spans="1:25" ht="16" customHeight="1" x14ac:dyDescent="0.2">
      <c r="A8" s="39" t="s">
        <v>169</v>
      </c>
      <c r="B8" s="32" t="s">
        <v>214</v>
      </c>
      <c r="C8" s="32" t="s">
        <v>215</v>
      </c>
      <c r="D8" s="33">
        <v>18</v>
      </c>
      <c r="E8" s="35">
        <v>3.0138888888888889E-3</v>
      </c>
      <c r="F8" s="38">
        <f t="shared" si="0"/>
        <v>20.434715821812595</v>
      </c>
      <c r="G8" s="35"/>
      <c r="H8" s="38"/>
      <c r="I8" s="35">
        <v>1.4317129629629628E-3</v>
      </c>
      <c r="J8" s="38">
        <f t="shared" si="1"/>
        <v>24.115198059822156</v>
      </c>
      <c r="K8" s="35">
        <v>3.0868055555555557E-3</v>
      </c>
      <c r="L8" s="38">
        <f>((1/(K8/$K$3)*100)+((24-D8)/2)-50)/2</f>
        <v>23.744094488188978</v>
      </c>
      <c r="M8" s="38">
        <f t="shared" ref="M8:M9" si="4">+J8+H8+F8+L8</f>
        <v>68.294008369823729</v>
      </c>
      <c r="N8" s="40">
        <v>245</v>
      </c>
      <c r="O8" s="40" t="s">
        <v>694</v>
      </c>
      <c r="P8" s="199" t="s">
        <v>1230</v>
      </c>
      <c r="Q8" s="67">
        <v>1000</v>
      </c>
      <c r="R8" s="72"/>
      <c r="S8" s="71"/>
      <c r="T8" s="66">
        <v>1110</v>
      </c>
      <c r="U8" s="124"/>
      <c r="V8" s="39">
        <v>1200</v>
      </c>
      <c r="W8" s="22">
        <f>Q8+T8+V8</f>
        <v>3310</v>
      </c>
      <c r="X8" s="65">
        <f t="shared" si="2"/>
        <v>82.75</v>
      </c>
      <c r="Y8" s="38">
        <f t="shared" si="3"/>
        <v>151.04400836982373</v>
      </c>
    </row>
    <row r="9" spans="1:25" ht="16" customHeight="1" x14ac:dyDescent="0.2">
      <c r="A9" s="39" t="s">
        <v>172</v>
      </c>
      <c r="B9" s="32" t="s">
        <v>216</v>
      </c>
      <c r="C9" s="32" t="s">
        <v>217</v>
      </c>
      <c r="D9" s="33">
        <v>23</v>
      </c>
      <c r="E9" s="35">
        <v>2.7337962962962962E-3</v>
      </c>
      <c r="F9" s="38">
        <f t="shared" si="0"/>
        <v>22.282387806943269</v>
      </c>
      <c r="G9" s="35"/>
      <c r="H9" s="38"/>
      <c r="I9" s="35">
        <v>1.4398148148148148E-3</v>
      </c>
      <c r="J9" s="38">
        <f t="shared" si="1"/>
        <v>22.597266881028936</v>
      </c>
      <c r="K9" s="35">
        <v>3.0555555555555557E-3</v>
      </c>
      <c r="L9" s="38">
        <f t="shared" ref="L9" si="5">((1/(K9/$K$3)*100)+((24-D9)/2)-50)/2</f>
        <v>22.977272727272727</v>
      </c>
      <c r="M9" s="38">
        <f t="shared" si="4"/>
        <v>67.85692741524494</v>
      </c>
      <c r="N9" s="40">
        <v>240</v>
      </c>
      <c r="O9" s="40"/>
      <c r="P9" s="199" t="s">
        <v>695</v>
      </c>
      <c r="Q9" s="67">
        <v>925</v>
      </c>
      <c r="R9" s="72"/>
      <c r="S9" s="71"/>
      <c r="T9" s="61"/>
      <c r="U9" s="124"/>
      <c r="V9" s="39"/>
      <c r="W9" s="22">
        <f>Q9+R9+S9</f>
        <v>925</v>
      </c>
      <c r="X9" s="65">
        <f t="shared" si="2"/>
        <v>23.125</v>
      </c>
      <c r="Y9" s="38">
        <f t="shared" si="3"/>
        <v>90.98192741524494</v>
      </c>
    </row>
    <row r="10" spans="1:25" ht="16" customHeight="1" x14ac:dyDescent="0.2">
      <c r="A10" s="39" t="s">
        <v>169</v>
      </c>
      <c r="B10" s="32" t="s">
        <v>208</v>
      </c>
      <c r="C10" s="32" t="s">
        <v>209</v>
      </c>
      <c r="D10" s="33">
        <v>23</v>
      </c>
      <c r="E10" s="35"/>
      <c r="F10" s="38"/>
      <c r="G10" s="35"/>
      <c r="H10" s="38"/>
      <c r="I10" s="35">
        <v>1.4351851851851854E-3</v>
      </c>
      <c r="J10" s="38">
        <f t="shared" ref="J10:J24" si="6">((1/(I10/$J$3)*100)+((24-D10)/2)-50)/2</f>
        <v>22.749999999999993</v>
      </c>
      <c r="K10" s="39"/>
      <c r="L10" s="38"/>
      <c r="M10" s="38">
        <f t="shared" ref="M10" si="7">+J10+H10+F10+L10</f>
        <v>22.749999999999993</v>
      </c>
      <c r="N10" s="40">
        <v>376</v>
      </c>
      <c r="O10" s="40"/>
      <c r="P10" s="40"/>
      <c r="Q10" s="39"/>
      <c r="R10" s="39"/>
      <c r="S10" s="39"/>
      <c r="T10" s="39"/>
      <c r="U10" s="123"/>
      <c r="V10" s="39"/>
      <c r="W10" s="22">
        <f>Q10+R10+S10</f>
        <v>0</v>
      </c>
      <c r="X10" s="65">
        <f t="shared" ref="X10" si="8">(W10/4000)*100</f>
        <v>0</v>
      </c>
      <c r="Y10" s="38">
        <f t="shared" ref="Y10" si="9">F10+H10+J10+L10+X10</f>
        <v>22.749999999999993</v>
      </c>
    </row>
    <row r="11" spans="1:25" ht="16" customHeight="1" x14ac:dyDescent="0.2">
      <c r="A11" s="39" t="s">
        <v>177</v>
      </c>
      <c r="B11" s="32" t="s">
        <v>224</v>
      </c>
      <c r="C11" s="32" t="s">
        <v>225</v>
      </c>
      <c r="D11" s="33">
        <v>19</v>
      </c>
      <c r="E11" s="35">
        <v>2.8645833333333336E-3</v>
      </c>
      <c r="F11" s="38">
        <f t="shared" ref="F11:F25" si="10">((1/(E11/$E$3)*100)+(24-D11)-50)/2</f>
        <v>22.146464646464644</v>
      </c>
      <c r="G11" s="35">
        <v>1.0832175925925926E-2</v>
      </c>
      <c r="H11" s="38">
        <f>((1/(G11/$G$3)*100)+(24-D11)-50)/2</f>
        <v>21.361523667058449</v>
      </c>
      <c r="I11" s="35">
        <v>1.4328703703703706E-3</v>
      </c>
      <c r="J11" s="38">
        <f t="shared" si="6"/>
        <v>23.82673667205168</v>
      </c>
      <c r="K11" s="35">
        <v>3.0312500000000005E-3</v>
      </c>
      <c r="L11" s="38">
        <f t="shared" ref="L11:L21" si="11">((1/(K11/$K$3)*100)+((24-D11)/2)-50)/2</f>
        <v>24.359965635738824</v>
      </c>
      <c r="M11" s="38">
        <f t="shared" ref="M11:M32" si="12">+J11+H11+F11+L11</f>
        <v>91.694690621313612</v>
      </c>
      <c r="N11" s="40">
        <v>454</v>
      </c>
      <c r="O11" s="40"/>
      <c r="P11" s="40" t="s">
        <v>691</v>
      </c>
      <c r="Q11" s="67">
        <v>855.63</v>
      </c>
      <c r="R11" s="72"/>
      <c r="S11" s="71"/>
      <c r="T11" s="66">
        <v>812.62</v>
      </c>
      <c r="U11" s="125"/>
      <c r="V11" s="66">
        <v>878.51</v>
      </c>
      <c r="W11" s="22">
        <f>Q11+T11+V11</f>
        <v>2546.7600000000002</v>
      </c>
      <c r="X11" s="65">
        <f t="shared" ref="X11:X32" si="13">(W11/4000)*100</f>
        <v>63.669000000000011</v>
      </c>
      <c r="Y11" s="38">
        <f t="shared" ref="Y11:Y32" si="14">F11+H11+J11+L11+X11</f>
        <v>155.36369062131362</v>
      </c>
    </row>
    <row r="12" spans="1:25" ht="16" customHeight="1" x14ac:dyDescent="0.2">
      <c r="A12" s="39" t="s">
        <v>180</v>
      </c>
      <c r="B12" s="32" t="s">
        <v>233</v>
      </c>
      <c r="C12" s="32" t="s">
        <v>217</v>
      </c>
      <c r="D12" s="33">
        <v>22</v>
      </c>
      <c r="E12" s="35">
        <v>2.9089120370370367E-3</v>
      </c>
      <c r="F12" s="38">
        <f t="shared" si="10"/>
        <v>19.966100346158441</v>
      </c>
      <c r="G12" s="35">
        <v>6.207175925925925E-3</v>
      </c>
      <c r="H12" s="38">
        <f>((1/(G12/$F$3)*100)+(24-D12)-50)/2</f>
        <v>20.005220958418803</v>
      </c>
      <c r="I12" s="35">
        <v>1.4814814814814814E-3</v>
      </c>
      <c r="J12" s="38">
        <f t="shared" si="6"/>
        <v>21.515625</v>
      </c>
      <c r="K12" s="35">
        <v>3.0578703703703705E-3</v>
      </c>
      <c r="L12" s="38">
        <f t="shared" si="11"/>
        <v>23.191143073429224</v>
      </c>
      <c r="M12" s="38">
        <f t="shared" si="12"/>
        <v>84.678089378006462</v>
      </c>
      <c r="N12" s="40">
        <v>407</v>
      </c>
      <c r="O12" s="40"/>
      <c r="P12" s="40" t="s">
        <v>692</v>
      </c>
      <c r="Q12" s="69"/>
      <c r="R12" s="68">
        <v>855.63</v>
      </c>
      <c r="S12" s="66">
        <v>855.63</v>
      </c>
      <c r="T12" s="80">
        <v>751.68</v>
      </c>
      <c r="U12" s="124"/>
      <c r="V12" s="39">
        <v>1110</v>
      </c>
      <c r="W12" s="22">
        <f>R12+S12+V12</f>
        <v>2821.26</v>
      </c>
      <c r="X12" s="65">
        <f t="shared" si="13"/>
        <v>70.531500000000008</v>
      </c>
      <c r="Y12" s="38">
        <f t="shared" si="14"/>
        <v>155.20958937800646</v>
      </c>
    </row>
    <row r="13" spans="1:25" ht="16" customHeight="1" x14ac:dyDescent="0.2">
      <c r="A13" s="39" t="s">
        <v>172</v>
      </c>
      <c r="B13" s="32" t="s">
        <v>222</v>
      </c>
      <c r="C13" s="32" t="s">
        <v>223</v>
      </c>
      <c r="D13" s="33">
        <v>22</v>
      </c>
      <c r="E13" s="35">
        <v>2.9166666666666668E-3</v>
      </c>
      <c r="F13" s="38">
        <f t="shared" si="10"/>
        <v>19.849206349206348</v>
      </c>
      <c r="G13" s="35">
        <v>6.2887731481481484E-3</v>
      </c>
      <c r="H13" s="38">
        <f>((1/(G13/$F$3)*100)+(24-D13)-50)/2</f>
        <v>19.43425048311402</v>
      </c>
      <c r="I13" s="35">
        <v>1.5104166666666666E-3</v>
      </c>
      <c r="J13" s="38">
        <f t="shared" si="6"/>
        <v>20.634099616858236</v>
      </c>
      <c r="K13" s="35">
        <v>3.2384259259259258E-3</v>
      </c>
      <c r="L13" s="38">
        <f t="shared" si="11"/>
        <v>20.532165832737675</v>
      </c>
      <c r="M13" s="38">
        <f t="shared" si="12"/>
        <v>80.44972228191628</v>
      </c>
      <c r="N13" s="40">
        <v>233</v>
      </c>
      <c r="O13" s="40"/>
      <c r="P13" s="40" t="s">
        <v>691</v>
      </c>
      <c r="Q13" s="67">
        <v>791.45</v>
      </c>
      <c r="R13" s="73">
        <v>677.19</v>
      </c>
      <c r="S13" s="71">
        <v>1000</v>
      </c>
      <c r="T13" s="66">
        <v>1026.75</v>
      </c>
      <c r="U13" s="124"/>
      <c r="V13" s="80">
        <v>751.68</v>
      </c>
      <c r="W13" s="22">
        <f>Q13+S13+T13</f>
        <v>2818.2</v>
      </c>
      <c r="X13" s="65">
        <f t="shared" si="13"/>
        <v>70.454999999999998</v>
      </c>
      <c r="Y13" s="38">
        <f t="shared" si="14"/>
        <v>150.90472228191629</v>
      </c>
    </row>
    <row r="14" spans="1:25" ht="16" customHeight="1" x14ac:dyDescent="0.2">
      <c r="A14" s="39" t="s">
        <v>180</v>
      </c>
      <c r="B14" s="32" t="s">
        <v>238</v>
      </c>
      <c r="C14" s="32" t="s">
        <v>239</v>
      </c>
      <c r="D14" s="33">
        <v>23</v>
      </c>
      <c r="E14" s="35">
        <v>2.9004629629629628E-3</v>
      </c>
      <c r="F14" s="38">
        <f t="shared" si="10"/>
        <v>19.594173982442143</v>
      </c>
      <c r="G14" s="35">
        <v>1.0612268518518519E-2</v>
      </c>
      <c r="H14" s="38">
        <f>((1/(G14/$G$3)*100)+(24-D14)-50)/2</f>
        <v>20.270422074381067</v>
      </c>
      <c r="I14" s="35">
        <v>1.4583333333333334E-3</v>
      </c>
      <c r="J14" s="38">
        <f t="shared" si="6"/>
        <v>21.99603174603174</v>
      </c>
      <c r="K14" s="35">
        <v>3.1377314814814814E-3</v>
      </c>
      <c r="L14" s="38">
        <f t="shared" si="11"/>
        <v>21.727314644042792</v>
      </c>
      <c r="M14" s="38">
        <f t="shared" si="12"/>
        <v>83.587942446897742</v>
      </c>
      <c r="N14" s="40">
        <v>316</v>
      </c>
      <c r="O14" s="40"/>
      <c r="P14" s="40" t="s">
        <v>692</v>
      </c>
      <c r="Q14" s="78">
        <v>535.96</v>
      </c>
      <c r="R14" s="68">
        <v>1000</v>
      </c>
      <c r="S14" s="71"/>
      <c r="T14" s="66">
        <v>594.91999999999996</v>
      </c>
      <c r="U14" s="124"/>
      <c r="V14" s="66">
        <v>949.74</v>
      </c>
      <c r="W14" s="22">
        <f>R14+T14+V14</f>
        <v>2544.66</v>
      </c>
      <c r="X14" s="65">
        <f t="shared" si="13"/>
        <v>63.616499999999995</v>
      </c>
      <c r="Y14" s="38">
        <f t="shared" si="14"/>
        <v>147.20444244689773</v>
      </c>
    </row>
    <row r="15" spans="1:25" ht="16" customHeight="1" x14ac:dyDescent="0.2">
      <c r="A15" s="39" t="s">
        <v>1175</v>
      </c>
      <c r="B15" s="32" t="s">
        <v>198</v>
      </c>
      <c r="C15" s="32" t="s">
        <v>246</v>
      </c>
      <c r="D15" s="33">
        <v>23</v>
      </c>
      <c r="E15" s="35">
        <v>2.9629629629629628E-3</v>
      </c>
      <c r="F15" s="38">
        <f t="shared" si="10"/>
        <v>18.664062500000007</v>
      </c>
      <c r="G15" s="35">
        <v>6.238425925925925E-3</v>
      </c>
      <c r="H15" s="38">
        <f>((1/(G15/$F$3)*100)+(24-D15)-50)/2</f>
        <v>19.284786641929507</v>
      </c>
      <c r="I15" s="35">
        <v>1.5613425925925927E-3</v>
      </c>
      <c r="J15" s="38">
        <f t="shared" si="6"/>
        <v>18.911971830985912</v>
      </c>
      <c r="K15" s="34">
        <v>3.3611111111111112E-3</v>
      </c>
      <c r="L15" s="38">
        <f t="shared" si="11"/>
        <v>18.638429752066124</v>
      </c>
      <c r="M15" s="38">
        <f t="shared" si="12"/>
        <v>75.49925072498155</v>
      </c>
      <c r="N15" s="33">
        <v>470</v>
      </c>
      <c r="O15" s="32"/>
      <c r="P15" s="32"/>
      <c r="Q15" s="78">
        <v>732.09</v>
      </c>
      <c r="R15" s="68">
        <v>925</v>
      </c>
      <c r="S15" s="73">
        <v>791.45</v>
      </c>
      <c r="T15" s="66">
        <v>878.51</v>
      </c>
      <c r="U15" s="124"/>
      <c r="V15" s="66">
        <v>1026.75</v>
      </c>
      <c r="W15" s="22">
        <f>R15+T15+V15</f>
        <v>2830.26</v>
      </c>
      <c r="X15" s="65">
        <f t="shared" si="13"/>
        <v>70.756500000000003</v>
      </c>
      <c r="Y15" s="38">
        <f t="shared" si="14"/>
        <v>146.25575072498157</v>
      </c>
    </row>
    <row r="16" spans="1:25" ht="16" customHeight="1" x14ac:dyDescent="0.2">
      <c r="A16" s="39" t="s">
        <v>172</v>
      </c>
      <c r="B16" s="32" t="s">
        <v>218</v>
      </c>
      <c r="C16" s="32" t="s">
        <v>219</v>
      </c>
      <c r="D16" s="33">
        <v>19</v>
      </c>
      <c r="E16" s="35">
        <v>3.0381944444444445E-3</v>
      </c>
      <c r="F16" s="38">
        <f t="shared" si="10"/>
        <v>19.595238095238095</v>
      </c>
      <c r="G16" s="35">
        <v>1.0995370370370371E-2</v>
      </c>
      <c r="H16" s="38">
        <f>((1/(G16/$G$3)*100)+(24-D16)-50)/2</f>
        <v>20.71052631578948</v>
      </c>
      <c r="I16" s="35">
        <v>1.4722222222222222E-3</v>
      </c>
      <c r="J16" s="38">
        <f t="shared" si="6"/>
        <v>22.555031446540887</v>
      </c>
      <c r="K16" s="35">
        <v>3.1412037037037038E-3</v>
      </c>
      <c r="L16" s="38">
        <f t="shared" si="11"/>
        <v>22.675939572586586</v>
      </c>
      <c r="M16" s="38">
        <f t="shared" si="12"/>
        <v>85.536735430155048</v>
      </c>
      <c r="N16" s="40">
        <v>680</v>
      </c>
      <c r="O16" s="40"/>
      <c r="P16" s="7"/>
      <c r="Q16" s="78">
        <v>495.76</v>
      </c>
      <c r="R16" s="68">
        <v>732.09</v>
      </c>
      <c r="S16" s="66">
        <v>732.09</v>
      </c>
      <c r="T16" s="66">
        <v>695.3</v>
      </c>
      <c r="U16" s="125"/>
      <c r="V16" s="80">
        <v>594.91999999999996</v>
      </c>
      <c r="W16" s="22">
        <f>R16+S16+T16</f>
        <v>2159.48</v>
      </c>
      <c r="X16" s="65">
        <f t="shared" si="13"/>
        <v>53.986999999999995</v>
      </c>
      <c r="Y16" s="38">
        <f t="shared" si="14"/>
        <v>139.52373543015506</v>
      </c>
    </row>
    <row r="17" spans="1:25" ht="16" customHeight="1" x14ac:dyDescent="0.2">
      <c r="A17" s="39" t="s">
        <v>177</v>
      </c>
      <c r="B17" s="32" t="s">
        <v>226</v>
      </c>
      <c r="C17" s="32" t="s">
        <v>227</v>
      </c>
      <c r="D17" s="33">
        <v>20</v>
      </c>
      <c r="E17" s="35">
        <v>3.0659722222222221E-3</v>
      </c>
      <c r="F17" s="38">
        <f t="shared" si="10"/>
        <v>18.713854284635715</v>
      </c>
      <c r="G17" s="35">
        <v>1.0982638888888889E-2</v>
      </c>
      <c r="H17" s="38">
        <f>((1/(G17/$G$3)*100)+(24-D17)-50)/2</f>
        <v>20.260617557171464</v>
      </c>
      <c r="I17" s="35">
        <v>1.5072916666666665E-3</v>
      </c>
      <c r="J17" s="38">
        <f t="shared" si="6"/>
        <v>21.227674115027263</v>
      </c>
      <c r="K17" s="35">
        <v>3.189814814814815E-3</v>
      </c>
      <c r="L17" s="38">
        <f t="shared" si="11"/>
        <v>21.718432510885336</v>
      </c>
      <c r="M17" s="38">
        <f t="shared" si="12"/>
        <v>81.920578467719778</v>
      </c>
      <c r="N17" s="40"/>
      <c r="O17" s="40"/>
      <c r="P17" s="7"/>
      <c r="Q17" s="67">
        <v>677.19</v>
      </c>
      <c r="R17" s="68">
        <v>579.41999999999996</v>
      </c>
      <c r="S17" s="66">
        <v>925</v>
      </c>
      <c r="T17" s="80">
        <v>435.54</v>
      </c>
      <c r="U17" s="124"/>
      <c r="V17" s="80">
        <v>435.54</v>
      </c>
      <c r="W17" s="22">
        <f>Q17+R17+S17</f>
        <v>2181.61</v>
      </c>
      <c r="X17" s="65">
        <f t="shared" si="13"/>
        <v>54.54025</v>
      </c>
      <c r="Y17" s="38">
        <f t="shared" si="14"/>
        <v>136.46082846771978</v>
      </c>
    </row>
    <row r="18" spans="1:25" ht="16" customHeight="1" x14ac:dyDescent="0.2">
      <c r="A18" s="39" t="s">
        <v>1172</v>
      </c>
      <c r="B18" s="32" t="s">
        <v>193</v>
      </c>
      <c r="C18" s="32" t="s">
        <v>209</v>
      </c>
      <c r="D18" s="33">
        <v>21</v>
      </c>
      <c r="E18" s="35">
        <v>2.9583333333333332E-3</v>
      </c>
      <c r="F18" s="38">
        <f t="shared" si="10"/>
        <v>19.731611893583725</v>
      </c>
      <c r="G18" s="35">
        <v>1.1212962962962965E-2</v>
      </c>
      <c r="H18" s="38">
        <f>((1/(G18/$G$3)*100)+(24-D18)-50)/2</f>
        <v>18.872006606110652</v>
      </c>
      <c r="I18" s="35">
        <v>1.4421296296296298E-3</v>
      </c>
      <c r="J18" s="38">
        <f t="shared" si="6"/>
        <v>23.021268057784908</v>
      </c>
      <c r="K18" s="35">
        <v>3.1365740740740742E-3</v>
      </c>
      <c r="L18" s="38">
        <f t="shared" si="11"/>
        <v>22.244464944649451</v>
      </c>
      <c r="M18" s="38">
        <f t="shared" si="12"/>
        <v>83.869351502128737</v>
      </c>
      <c r="N18" s="40">
        <v>593</v>
      </c>
      <c r="O18" s="40"/>
      <c r="P18" s="40"/>
      <c r="Q18" s="78">
        <v>579.41999999999996</v>
      </c>
      <c r="R18" s="73">
        <v>265.70999999999998</v>
      </c>
      <c r="S18" s="66">
        <v>626.4</v>
      </c>
      <c r="T18" s="66">
        <v>643.15</v>
      </c>
      <c r="U18" s="124"/>
      <c r="V18" s="66">
        <v>643.15</v>
      </c>
      <c r="W18" s="22">
        <f>S18+T18+V18</f>
        <v>1912.6999999999998</v>
      </c>
      <c r="X18" s="65">
        <f t="shared" si="13"/>
        <v>47.817499999999995</v>
      </c>
      <c r="Y18" s="38">
        <f t="shared" si="14"/>
        <v>131.68685150212872</v>
      </c>
    </row>
    <row r="19" spans="1:25" ht="16" customHeight="1" x14ac:dyDescent="0.2">
      <c r="A19" s="32" t="s">
        <v>180</v>
      </c>
      <c r="B19" s="32" t="s">
        <v>243</v>
      </c>
      <c r="C19" s="32" t="s">
        <v>244</v>
      </c>
      <c r="D19" s="33">
        <v>18</v>
      </c>
      <c r="E19" s="35">
        <v>3.1331018518518518E-3</v>
      </c>
      <c r="F19" s="38">
        <f t="shared" si="10"/>
        <v>18.820096047284821</v>
      </c>
      <c r="G19" s="35">
        <v>1.1342592592592592E-2</v>
      </c>
      <c r="H19" s="38">
        <f>((1/(G19/$G$3)*100)+(24-D19)-50)/2</f>
        <v>19.887755102040828</v>
      </c>
      <c r="I19" s="35">
        <v>1.4641203703703706E-3</v>
      </c>
      <c r="J19" s="38">
        <f t="shared" si="6"/>
        <v>23.061264822134383</v>
      </c>
      <c r="K19" s="35">
        <v>3.1689814814814814E-3</v>
      </c>
      <c r="L19" s="38">
        <f t="shared" si="11"/>
        <v>22.518991964937918</v>
      </c>
      <c r="M19" s="38">
        <f t="shared" si="12"/>
        <v>84.28810793639795</v>
      </c>
      <c r="N19" s="40"/>
      <c r="O19" s="40"/>
      <c r="P19" s="40"/>
      <c r="Q19" s="67">
        <v>424.19</v>
      </c>
      <c r="R19" s="68">
        <v>335.73</v>
      </c>
      <c r="S19" s="66">
        <v>579.41999999999996</v>
      </c>
      <c r="T19" s="61"/>
      <c r="U19" s="124"/>
      <c r="V19" s="82">
        <v>372.66</v>
      </c>
      <c r="W19" s="22">
        <f>Q19+R19+S19</f>
        <v>1339.3400000000001</v>
      </c>
      <c r="X19" s="65">
        <f t="shared" si="13"/>
        <v>33.483500000000006</v>
      </c>
      <c r="Y19" s="38">
        <f t="shared" si="14"/>
        <v>117.77160793639796</v>
      </c>
    </row>
    <row r="20" spans="1:25" ht="16" customHeight="1" x14ac:dyDescent="0.2">
      <c r="A20" s="32" t="s">
        <v>180</v>
      </c>
      <c r="B20" s="32" t="s">
        <v>218</v>
      </c>
      <c r="C20" s="32" t="s">
        <v>230</v>
      </c>
      <c r="D20" s="33">
        <v>18</v>
      </c>
      <c r="E20" s="35">
        <v>3.0717592592592589E-3</v>
      </c>
      <c r="F20" s="38">
        <f t="shared" si="10"/>
        <v>19.635267520723446</v>
      </c>
      <c r="G20" s="35">
        <v>1.0891203703703703E-2</v>
      </c>
      <c r="H20" s="38">
        <f>((1/(G20/$G$3)*100)+(24-D20)-50)/2</f>
        <v>21.623804463336882</v>
      </c>
      <c r="I20" s="35">
        <v>1.5219907407407411E-3</v>
      </c>
      <c r="J20" s="38">
        <f t="shared" si="6"/>
        <v>21.290874524714823</v>
      </c>
      <c r="K20" s="35">
        <v>3.1550925925925926E-3</v>
      </c>
      <c r="L20" s="38">
        <f t="shared" si="11"/>
        <v>22.721570066030814</v>
      </c>
      <c r="M20" s="38">
        <f t="shared" si="12"/>
        <v>85.271516574805958</v>
      </c>
      <c r="N20" s="40"/>
      <c r="O20" s="40"/>
      <c r="P20" s="40"/>
      <c r="Q20" s="8"/>
      <c r="R20" s="9"/>
      <c r="S20" s="66">
        <v>535.96</v>
      </c>
      <c r="T20" s="82">
        <v>372.66</v>
      </c>
      <c r="U20" s="124"/>
      <c r="V20" s="66">
        <v>550.29999999999995</v>
      </c>
      <c r="W20" s="22">
        <f>S20+V20</f>
        <v>1086.26</v>
      </c>
      <c r="X20" s="65">
        <f t="shared" si="13"/>
        <v>27.156500000000001</v>
      </c>
      <c r="Y20" s="38">
        <f t="shared" si="14"/>
        <v>112.42801657480595</v>
      </c>
    </row>
    <row r="21" spans="1:25" ht="16" customHeight="1" x14ac:dyDescent="0.2">
      <c r="A21" s="39" t="s">
        <v>177</v>
      </c>
      <c r="B21" s="32" t="s">
        <v>220</v>
      </c>
      <c r="C21" s="32" t="s">
        <v>221</v>
      </c>
      <c r="D21" s="33">
        <v>18</v>
      </c>
      <c r="E21" s="35">
        <v>3.0238425925925923E-3</v>
      </c>
      <c r="F21" s="38">
        <f t="shared" si="10"/>
        <v>20.295031769118893</v>
      </c>
      <c r="G21" s="171"/>
      <c r="H21" s="38"/>
      <c r="I21" s="35">
        <v>1.5011574074074074E-3</v>
      </c>
      <c r="J21" s="38">
        <f t="shared" si="6"/>
        <v>21.912490362374704</v>
      </c>
      <c r="K21" s="35">
        <v>3.0798611111111109E-3</v>
      </c>
      <c r="L21" s="38">
        <f t="shared" si="11"/>
        <v>23.850620067643753</v>
      </c>
      <c r="M21" s="38">
        <f t="shared" si="12"/>
        <v>66.05814219913735</v>
      </c>
      <c r="N21" s="40">
        <v>622</v>
      </c>
      <c r="O21" s="40"/>
      <c r="P21" s="7"/>
      <c r="Q21" s="67">
        <v>458.58</v>
      </c>
      <c r="R21" s="73">
        <v>362.95</v>
      </c>
      <c r="S21" s="80">
        <v>458.58</v>
      </c>
      <c r="T21" s="66">
        <v>509.03</v>
      </c>
      <c r="U21" s="124"/>
      <c r="V21" s="66">
        <v>695.3</v>
      </c>
      <c r="W21" s="22">
        <f>Q21+T21+V21</f>
        <v>1662.9099999999999</v>
      </c>
      <c r="X21" s="65">
        <f t="shared" si="13"/>
        <v>41.572749999999999</v>
      </c>
      <c r="Y21" s="38">
        <f t="shared" si="14"/>
        <v>107.63089219913735</v>
      </c>
    </row>
    <row r="22" spans="1:25" ht="16" customHeight="1" x14ac:dyDescent="0.2">
      <c r="A22" s="39" t="s">
        <v>172</v>
      </c>
      <c r="B22" s="32" t="s">
        <v>236</v>
      </c>
      <c r="C22" s="32" t="s">
        <v>237</v>
      </c>
      <c r="D22" s="33">
        <v>25</v>
      </c>
      <c r="E22" s="35">
        <v>2.9270833333333332E-3</v>
      </c>
      <c r="F22" s="38">
        <f t="shared" si="10"/>
        <v>18.19315935152234</v>
      </c>
      <c r="G22" s="171"/>
      <c r="H22" s="38"/>
      <c r="I22" s="35">
        <v>1.5387731481481483E-3</v>
      </c>
      <c r="J22" s="38">
        <f t="shared" si="6"/>
        <v>19.052369311771336</v>
      </c>
      <c r="K22" s="35">
        <v>6.7476851851851856E-3</v>
      </c>
      <c r="L22" s="38">
        <f>((1/(K22/$L$3)*100)+((24-24)/2)-50)/2</f>
        <v>20.111492281303605</v>
      </c>
      <c r="M22" s="38">
        <f t="shared" si="12"/>
        <v>57.357020944597281</v>
      </c>
      <c r="N22" s="40">
        <v>475</v>
      </c>
      <c r="O22" s="40"/>
      <c r="P22" s="40"/>
      <c r="Q22" s="67">
        <v>626.4</v>
      </c>
      <c r="R22" s="74"/>
      <c r="S22" s="80">
        <v>424.19</v>
      </c>
      <c r="T22" s="66">
        <v>550.29999999999995</v>
      </c>
      <c r="U22" s="124"/>
      <c r="V22" s="66">
        <v>812.62</v>
      </c>
      <c r="W22" s="22">
        <f>Q22+T22+V22</f>
        <v>1989.3199999999997</v>
      </c>
      <c r="X22" s="65">
        <f t="shared" si="13"/>
        <v>49.732999999999997</v>
      </c>
      <c r="Y22" s="38">
        <f t="shared" si="14"/>
        <v>107.09002094459728</v>
      </c>
    </row>
    <row r="23" spans="1:25" ht="16" customHeight="1" x14ac:dyDescent="0.2">
      <c r="A23" s="39" t="s">
        <v>180</v>
      </c>
      <c r="B23" s="32" t="s">
        <v>255</v>
      </c>
      <c r="C23" s="32" t="s">
        <v>239</v>
      </c>
      <c r="D23" s="33">
        <v>18</v>
      </c>
      <c r="E23" s="35">
        <v>3.2071759259259258E-3</v>
      </c>
      <c r="F23" s="38">
        <f t="shared" si="10"/>
        <v>17.877300613496935</v>
      </c>
      <c r="G23" s="173"/>
      <c r="H23" s="38"/>
      <c r="I23" s="35">
        <v>1.4317129629629628E-3</v>
      </c>
      <c r="J23" s="38">
        <f t="shared" si="6"/>
        <v>24.115198059822156</v>
      </c>
      <c r="K23" s="34">
        <v>3.0879629629629625E-3</v>
      </c>
      <c r="L23" s="38">
        <f>((1/(K23/$K$3)*100)+((24-D23)/2)-50)/2</f>
        <v>23.726386806596707</v>
      </c>
      <c r="M23" s="38">
        <f t="shared" si="12"/>
        <v>65.718885479915798</v>
      </c>
      <c r="N23" s="33"/>
      <c r="O23" s="32"/>
      <c r="P23" s="32"/>
      <c r="Q23" s="70"/>
      <c r="R23" s="68">
        <v>626.4</v>
      </c>
      <c r="S23" s="80">
        <v>362.95</v>
      </c>
      <c r="T23" s="66">
        <v>470.85</v>
      </c>
      <c r="U23" s="126"/>
      <c r="V23" s="66">
        <v>402.87</v>
      </c>
      <c r="W23" s="22">
        <f>R23+T23+V23</f>
        <v>1500.12</v>
      </c>
      <c r="X23" s="65">
        <f t="shared" si="13"/>
        <v>37.503</v>
      </c>
      <c r="Y23" s="38">
        <f t="shared" si="14"/>
        <v>103.2218854799158</v>
      </c>
    </row>
    <row r="24" spans="1:25" ht="16" customHeight="1" x14ac:dyDescent="0.2">
      <c r="A24" s="32" t="s">
        <v>180</v>
      </c>
      <c r="B24" s="32" t="s">
        <v>240</v>
      </c>
      <c r="C24" s="32" t="s">
        <v>241</v>
      </c>
      <c r="D24" s="33">
        <v>20</v>
      </c>
      <c r="E24" s="35">
        <v>3.1782407407407402E-3</v>
      </c>
      <c r="F24" s="38">
        <f t="shared" si="10"/>
        <v>17.240349599417343</v>
      </c>
      <c r="G24" s="35">
        <v>6.913194444444444E-3</v>
      </c>
      <c r="H24" s="38">
        <f>((1/(G24/$F$3)*100)+(24-D24)-50)/2</f>
        <v>16.511133433785375</v>
      </c>
      <c r="I24" s="35">
        <v>1.4346064814814814E-3</v>
      </c>
      <c r="J24" s="38">
        <f t="shared" si="6"/>
        <v>23.519160951996774</v>
      </c>
      <c r="K24" s="35">
        <v>3.1099537037037038E-3</v>
      </c>
      <c r="L24" s="38">
        <f>((1/(K24/$K$3)*100)+((24-D24)/2)-50)/2</f>
        <v>22.892445106066241</v>
      </c>
      <c r="M24" s="38">
        <f t="shared" si="12"/>
        <v>80.163089091265732</v>
      </c>
      <c r="N24" s="40"/>
      <c r="O24" s="40"/>
      <c r="P24" s="40"/>
      <c r="Q24" s="70"/>
      <c r="R24" s="68">
        <v>392.37</v>
      </c>
      <c r="S24" s="66">
        <v>392.37</v>
      </c>
      <c r="T24" s="61"/>
      <c r="U24" s="124"/>
      <c r="V24" s="82">
        <v>344.71</v>
      </c>
      <c r="W24" s="22">
        <f>Q24+R24+S24</f>
        <v>784.74</v>
      </c>
      <c r="X24" s="65">
        <f t="shared" si="13"/>
        <v>19.618500000000001</v>
      </c>
      <c r="Y24" s="38">
        <f t="shared" si="14"/>
        <v>99.78158909126573</v>
      </c>
    </row>
    <row r="25" spans="1:25" ht="16" customHeight="1" x14ac:dyDescent="0.2">
      <c r="A25" s="39" t="s">
        <v>180</v>
      </c>
      <c r="B25" s="32" t="s">
        <v>228</v>
      </c>
      <c r="C25" s="32" t="s">
        <v>229</v>
      </c>
      <c r="D25" s="33">
        <v>25</v>
      </c>
      <c r="E25" s="35">
        <v>3.0057870370370373E-3</v>
      </c>
      <c r="F25" s="38">
        <f t="shared" si="10"/>
        <v>17.049095109742005</v>
      </c>
      <c r="G25" s="171"/>
      <c r="H25" s="38"/>
      <c r="I25" s="35">
        <v>1.4872685185185186E-3</v>
      </c>
      <c r="J25" s="38">
        <f>((1/(I25/$J$3)*100)+((24-24)/2)-50)/2</f>
        <v>20.836575875486382</v>
      </c>
      <c r="K25" s="35"/>
      <c r="L25" s="172"/>
      <c r="M25" s="38">
        <f t="shared" si="12"/>
        <v>37.885670985228387</v>
      </c>
      <c r="N25" s="40">
        <v>406</v>
      </c>
      <c r="O25" s="40"/>
      <c r="P25" s="40" t="s">
        <v>692</v>
      </c>
      <c r="Q25" s="69"/>
      <c r="R25" s="68">
        <v>791.45</v>
      </c>
      <c r="S25" s="66">
        <v>677.19</v>
      </c>
      <c r="T25" s="66">
        <v>949.74</v>
      </c>
      <c r="U25" s="125"/>
      <c r="V25" s="80">
        <v>509.03</v>
      </c>
      <c r="W25" s="22">
        <f>R25+S25+T25</f>
        <v>2418.38</v>
      </c>
      <c r="X25" s="65">
        <f t="shared" si="13"/>
        <v>60.459499999999998</v>
      </c>
      <c r="Y25" s="38">
        <f t="shared" si="14"/>
        <v>98.345170985228378</v>
      </c>
    </row>
    <row r="26" spans="1:25" ht="16" customHeight="1" x14ac:dyDescent="0.2">
      <c r="A26" s="32" t="s">
        <v>180</v>
      </c>
      <c r="B26" s="32" t="s">
        <v>245</v>
      </c>
      <c r="C26" s="32" t="s">
        <v>246</v>
      </c>
      <c r="D26" s="33">
        <v>17</v>
      </c>
      <c r="E26" s="171"/>
      <c r="F26" s="38"/>
      <c r="G26" s="35">
        <v>6.6516203703703702E-3</v>
      </c>
      <c r="H26" s="38">
        <f>((1/(G26/$F$3)*100)+(24-D26)-50)/2</f>
        <v>19.564903427875421</v>
      </c>
      <c r="I26" s="35">
        <v>1.5300925925925924E-3</v>
      </c>
      <c r="J26" s="38">
        <f>((1/(I26/$J$3)*100)+((24-D26)/2)-50)/2</f>
        <v>21.303706505295018</v>
      </c>
      <c r="K26" s="34">
        <v>3.1516203703703702E-3</v>
      </c>
      <c r="L26" s="38">
        <f>((1/(K26/$K$3)*100)+((24-D26)/2)-50)/2</f>
        <v>23.022493573264782</v>
      </c>
      <c r="M26" s="38">
        <f t="shared" si="12"/>
        <v>63.891103506435222</v>
      </c>
      <c r="N26" s="33"/>
      <c r="O26" s="32"/>
      <c r="P26" s="32"/>
      <c r="Q26" s="67">
        <v>362.95</v>
      </c>
      <c r="R26" s="68">
        <v>287.26</v>
      </c>
      <c r="S26" s="66">
        <v>495.76</v>
      </c>
      <c r="T26" s="61"/>
      <c r="U26" s="124"/>
      <c r="V26" s="82">
        <v>318.85000000000002</v>
      </c>
      <c r="W26" s="22">
        <f>Q26+R26+S26</f>
        <v>1145.97</v>
      </c>
      <c r="X26" s="65">
        <f t="shared" si="13"/>
        <v>28.649249999999999</v>
      </c>
      <c r="Y26" s="38">
        <f t="shared" si="14"/>
        <v>92.540353506435224</v>
      </c>
    </row>
    <row r="27" spans="1:25" ht="16" customHeight="1" x14ac:dyDescent="0.2">
      <c r="A27" s="32" t="s">
        <v>180</v>
      </c>
      <c r="B27" s="32" t="s">
        <v>218</v>
      </c>
      <c r="C27" s="32" t="s">
        <v>258</v>
      </c>
      <c r="D27" s="33">
        <v>16</v>
      </c>
      <c r="E27" s="35"/>
      <c r="F27" s="38"/>
      <c r="G27" s="35">
        <v>1.086574074074074E-2</v>
      </c>
      <c r="H27" s="38">
        <f>((1/(G27/$G$3)*100)+(24-D27)-50)/2</f>
        <v>22.726033233915651</v>
      </c>
      <c r="I27" s="35">
        <v>1.5046296296296294E-3</v>
      </c>
      <c r="J27" s="38">
        <f>((1/(I27/$J$3)*100)+((24-D27)/2)-50)/2</f>
        <v>22.307692307692314</v>
      </c>
      <c r="K27" s="35">
        <v>3.2418981481481478E-3</v>
      </c>
      <c r="L27" s="38">
        <f>((1/(K27/$K$3)*100)+((24-D27)/2)-50)/2</f>
        <v>21.983934309175297</v>
      </c>
      <c r="M27" s="38">
        <f t="shared" si="12"/>
        <v>67.017659850783261</v>
      </c>
      <c r="N27" s="40"/>
      <c r="O27" s="40"/>
      <c r="P27" s="40"/>
      <c r="Q27" s="67">
        <v>310.55</v>
      </c>
      <c r="R27" s="68">
        <v>495.76</v>
      </c>
      <c r="S27" s="71"/>
      <c r="T27" s="22"/>
      <c r="U27" s="124"/>
      <c r="V27" s="39"/>
      <c r="W27" s="22">
        <f>Q27+R27+S27</f>
        <v>806.31</v>
      </c>
      <c r="X27" s="65">
        <f t="shared" si="13"/>
        <v>20.15775</v>
      </c>
      <c r="Y27" s="38">
        <f t="shared" si="14"/>
        <v>87.175409850783268</v>
      </c>
    </row>
    <row r="28" spans="1:25" ht="16" customHeight="1" x14ac:dyDescent="0.2">
      <c r="A28" s="32" t="s">
        <v>180</v>
      </c>
      <c r="B28" s="32" t="s">
        <v>248</v>
      </c>
      <c r="C28" s="32" t="s">
        <v>247</v>
      </c>
      <c r="D28" s="33">
        <v>19</v>
      </c>
      <c r="E28" s="35">
        <v>3.1354166666666666E-3</v>
      </c>
      <c r="F28" s="38">
        <f>((1/(E28/$E$3)*100)+(24-D28)-50)/2</f>
        <v>18.289959394610563</v>
      </c>
      <c r="G28" s="35">
        <v>1.1792824074074074E-2</v>
      </c>
      <c r="H28" s="38">
        <f>((1/(G28/$G$3)*100)+(24-D28)-50)/2</f>
        <v>17.788546471685159</v>
      </c>
      <c r="I28" s="35">
        <v>1.5856481481481479E-3</v>
      </c>
      <c r="J28" s="38">
        <f>((1/(I28/$J$3)*100)+((24-D28)/2)-50)/2</f>
        <v>19.242700729927016</v>
      </c>
      <c r="K28" s="34">
        <v>3.2928240740740743E-3</v>
      </c>
      <c r="L28" s="38">
        <f>((1/(K28/$K$3)*100)+((24-D28)/2)-50)/2</f>
        <v>20.538224956063274</v>
      </c>
      <c r="M28" s="38">
        <f t="shared" si="12"/>
        <v>75.859431552286011</v>
      </c>
      <c r="N28" s="33"/>
      <c r="O28" s="32"/>
      <c r="P28" s="32"/>
      <c r="Q28" s="32"/>
      <c r="R28" s="32"/>
      <c r="S28" s="66">
        <v>335.73</v>
      </c>
      <c r="T28" s="32"/>
      <c r="U28" s="126"/>
      <c r="V28" s="22"/>
      <c r="W28" s="22">
        <f>Q28+R28+S28</f>
        <v>335.73</v>
      </c>
      <c r="X28" s="65">
        <f t="shared" si="13"/>
        <v>8.3932500000000001</v>
      </c>
      <c r="Y28" s="38">
        <f t="shared" si="14"/>
        <v>84.252681552286006</v>
      </c>
    </row>
    <row r="29" spans="1:25" ht="16" customHeight="1" x14ac:dyDescent="0.2">
      <c r="A29" s="32" t="s">
        <v>180</v>
      </c>
      <c r="B29" s="32" t="s">
        <v>259</v>
      </c>
      <c r="C29" s="32" t="s">
        <v>246</v>
      </c>
      <c r="D29" s="33">
        <v>26</v>
      </c>
      <c r="E29" s="35"/>
      <c r="F29" s="38"/>
      <c r="G29" s="35">
        <v>1.1527777777777777E-2</v>
      </c>
      <c r="H29" s="38">
        <f>((1/(G29/$G$3)*100)+(24-24)-50)/2</f>
        <v>16.214859437751009</v>
      </c>
      <c r="I29" s="35">
        <v>1.423611111111111E-3</v>
      </c>
      <c r="J29" s="38">
        <f>((1/(I29/$J$3)*100)+((24-24)/2)-50)/2</f>
        <v>22.886178861788622</v>
      </c>
      <c r="K29" s="33"/>
      <c r="L29" s="172"/>
      <c r="M29" s="38">
        <f t="shared" si="12"/>
        <v>39.101038299539631</v>
      </c>
      <c r="N29" s="33"/>
      <c r="O29" s="32"/>
      <c r="P29" s="32"/>
      <c r="Q29" s="67">
        <v>335.73</v>
      </c>
      <c r="R29" s="68">
        <v>458.58</v>
      </c>
      <c r="S29" s="70"/>
      <c r="T29" s="32"/>
      <c r="U29" s="126"/>
      <c r="V29" s="66">
        <v>470.85</v>
      </c>
      <c r="W29" s="22">
        <f>Q29+R29+V29</f>
        <v>1265.1599999999999</v>
      </c>
      <c r="X29" s="65">
        <f t="shared" si="13"/>
        <v>31.628999999999998</v>
      </c>
      <c r="Y29" s="38">
        <f t="shared" si="14"/>
        <v>70.730038299539629</v>
      </c>
    </row>
    <row r="30" spans="1:25" ht="16" customHeight="1" x14ac:dyDescent="0.2">
      <c r="A30" s="32" t="s">
        <v>180</v>
      </c>
      <c r="B30" s="32" t="s">
        <v>234</v>
      </c>
      <c r="C30" s="32" t="s">
        <v>235</v>
      </c>
      <c r="D30" s="33">
        <v>19</v>
      </c>
      <c r="E30" s="35">
        <v>3.2152777777777774E-3</v>
      </c>
      <c r="F30" s="38">
        <f>((1/(E30/$E$3)*100)+(24-D30)-50)/2</f>
        <v>17.276817854571647</v>
      </c>
      <c r="G30" s="171"/>
      <c r="H30" s="38"/>
      <c r="I30" s="35">
        <v>1.5277777777777779E-3</v>
      </c>
      <c r="J30" s="38">
        <f>((1/(I30/$J$3)*100)+((24-D30)/2)-50)/2</f>
        <v>20.871212121212118</v>
      </c>
      <c r="K30" s="35"/>
      <c r="L30" s="172"/>
      <c r="M30" s="38">
        <f t="shared" si="12"/>
        <v>38.148029975783764</v>
      </c>
      <c r="N30" s="40"/>
      <c r="O30" s="40"/>
      <c r="P30" s="40"/>
      <c r="Q30" s="67">
        <v>392.37</v>
      </c>
      <c r="R30" s="68">
        <v>424.19</v>
      </c>
      <c r="S30" s="71"/>
      <c r="T30" s="82">
        <v>402.87</v>
      </c>
      <c r="U30" s="124"/>
      <c r="V30" s="39"/>
      <c r="W30" s="22">
        <f>Q30+R30+S30</f>
        <v>816.56</v>
      </c>
      <c r="X30" s="65">
        <f t="shared" si="13"/>
        <v>20.413999999999998</v>
      </c>
      <c r="Y30" s="38">
        <f t="shared" si="14"/>
        <v>58.562029975783759</v>
      </c>
    </row>
    <row r="31" spans="1:25" ht="16" customHeight="1" x14ac:dyDescent="0.2">
      <c r="A31" s="32" t="s">
        <v>180</v>
      </c>
      <c r="B31" s="32" t="s">
        <v>231</v>
      </c>
      <c r="C31" s="32" t="s">
        <v>232</v>
      </c>
      <c r="D31" s="33">
        <v>17</v>
      </c>
      <c r="E31" s="171"/>
      <c r="F31" s="38"/>
      <c r="G31" s="171"/>
      <c r="H31" s="38"/>
      <c r="I31" s="35">
        <v>1.5097222222222222E-3</v>
      </c>
      <c r="J31" s="38">
        <f>((1/(I31/$J$3)*100)+((24-D31)/2)-50)/2</f>
        <v>21.904860472247776</v>
      </c>
      <c r="K31" s="35">
        <v>6.7638888888888887E-3</v>
      </c>
      <c r="L31" s="38">
        <f>((1/(K31/$L$3)*100)+((24-D31)/2)-50)/2</f>
        <v>21.753422313483924</v>
      </c>
      <c r="M31" s="38">
        <f t="shared" si="12"/>
        <v>43.6582827857317</v>
      </c>
      <c r="N31" s="40"/>
      <c r="O31" s="40"/>
      <c r="P31" s="40"/>
      <c r="Q31" s="69"/>
      <c r="R31" s="68">
        <v>310.55</v>
      </c>
      <c r="S31" s="71"/>
      <c r="T31" s="61"/>
      <c r="U31" s="124"/>
      <c r="V31" s="39"/>
      <c r="W31" s="22">
        <f>Q31+R31+S31</f>
        <v>310.55</v>
      </c>
      <c r="X31" s="65">
        <f t="shared" si="13"/>
        <v>7.7637499999999999</v>
      </c>
      <c r="Y31" s="38">
        <f t="shared" si="14"/>
        <v>51.422032785731702</v>
      </c>
    </row>
    <row r="32" spans="1:25" ht="16" customHeight="1" x14ac:dyDescent="0.2">
      <c r="A32" s="32" t="s">
        <v>180</v>
      </c>
      <c r="B32" s="32" t="s">
        <v>336</v>
      </c>
      <c r="C32" s="32" t="s">
        <v>337</v>
      </c>
      <c r="D32" s="33">
        <v>28</v>
      </c>
      <c r="E32" s="35"/>
      <c r="F32" s="38"/>
      <c r="G32" s="173"/>
      <c r="H32" s="38"/>
      <c r="I32" s="35"/>
      <c r="J32" s="38"/>
      <c r="K32" s="33"/>
      <c r="L32" s="172"/>
      <c r="M32" s="38">
        <f t="shared" si="12"/>
        <v>0</v>
      </c>
      <c r="N32" s="33"/>
      <c r="O32" s="32"/>
      <c r="P32" s="32"/>
      <c r="Q32" s="67"/>
      <c r="R32" s="68">
        <v>535.96</v>
      </c>
      <c r="S32" s="70"/>
      <c r="T32" s="32"/>
      <c r="U32" s="126"/>
      <c r="V32" s="22"/>
      <c r="W32" s="22">
        <f>Q32+R32+S32</f>
        <v>535.96</v>
      </c>
      <c r="X32" s="65">
        <f t="shared" si="13"/>
        <v>13.398999999999999</v>
      </c>
      <c r="Y32" s="38">
        <f t="shared" si="14"/>
        <v>13.398999999999999</v>
      </c>
    </row>
    <row r="33" spans="2:13" ht="16" customHeight="1" x14ac:dyDescent="0.2">
      <c r="B33" s="36" t="s">
        <v>1226</v>
      </c>
    </row>
    <row r="34" spans="2:13" x14ac:dyDescent="0.2">
      <c r="B34" s="17" t="s">
        <v>1227</v>
      </c>
    </row>
    <row r="35" spans="2:13" x14ac:dyDescent="0.2">
      <c r="B35" s="17" t="s">
        <v>1228</v>
      </c>
    </row>
    <row r="37" spans="2:13" ht="16" x14ac:dyDescent="0.2">
      <c r="B37" s="94"/>
      <c r="C37" s="94"/>
      <c r="D37" s="59"/>
      <c r="E37" s="95"/>
      <c r="F37" s="96"/>
      <c r="G37" s="96"/>
      <c r="H37" s="96"/>
      <c r="I37" s="96"/>
      <c r="J37" s="96"/>
      <c r="K37" s="95"/>
      <c r="L37" s="96"/>
      <c r="M37" s="96"/>
    </row>
    <row r="38" spans="2:13" ht="16" x14ac:dyDescent="0.2">
      <c r="B38" s="94"/>
      <c r="C38" s="94"/>
      <c r="D38" s="91"/>
      <c r="E38" s="95"/>
      <c r="F38" s="96"/>
      <c r="G38" s="96"/>
      <c r="H38" s="96"/>
      <c r="I38" s="96"/>
      <c r="J38" s="96"/>
      <c r="K38" s="95"/>
      <c r="L38" s="96"/>
      <c r="M38" s="96"/>
    </row>
    <row r="39" spans="2:13" ht="16" x14ac:dyDescent="0.2">
      <c r="B39" s="94"/>
      <c r="C39" s="94"/>
      <c r="D39" s="91"/>
      <c r="E39" s="95"/>
      <c r="F39" s="96"/>
      <c r="G39" s="96"/>
      <c r="H39" s="96"/>
      <c r="I39" s="96"/>
      <c r="J39" s="96"/>
      <c r="K39" s="95"/>
      <c r="L39" s="96"/>
      <c r="M39" s="96"/>
    </row>
    <row r="40" spans="2:13" ht="16" x14ac:dyDescent="0.2">
      <c r="B40" s="94"/>
      <c r="C40" s="94"/>
      <c r="D40" s="59"/>
      <c r="E40" s="95"/>
      <c r="F40" s="96"/>
      <c r="G40" s="96"/>
      <c r="H40" s="96"/>
      <c r="I40" s="96"/>
      <c r="J40" s="96"/>
      <c r="K40" s="95"/>
      <c r="L40" s="96"/>
      <c r="M40" s="96"/>
    </row>
    <row r="41" spans="2:13" ht="16" x14ac:dyDescent="0.2">
      <c r="B41" s="94"/>
      <c r="C41" s="94"/>
      <c r="D41" s="91"/>
      <c r="E41" s="95"/>
      <c r="F41" s="96"/>
      <c r="G41" s="96"/>
      <c r="H41" s="96"/>
      <c r="I41" s="96"/>
      <c r="J41" s="96"/>
      <c r="K41" s="95"/>
      <c r="L41" s="96"/>
      <c r="M41" s="96"/>
    </row>
    <row r="42" spans="2:13" ht="16" x14ac:dyDescent="0.2">
      <c r="B42" s="94"/>
      <c r="C42" s="94"/>
      <c r="E42" s="95"/>
      <c r="F42" s="96"/>
      <c r="G42" s="96"/>
      <c r="H42" s="96"/>
      <c r="I42" s="96"/>
      <c r="J42" s="96"/>
      <c r="K42" s="95"/>
      <c r="L42" s="96"/>
      <c r="M42" s="96"/>
    </row>
    <row r="43" spans="2:13" ht="16" x14ac:dyDescent="0.2">
      <c r="B43" s="94"/>
      <c r="C43" s="94"/>
      <c r="D43" s="91"/>
      <c r="E43" s="95"/>
      <c r="F43" s="96"/>
      <c r="G43" s="96"/>
      <c r="H43" s="96"/>
      <c r="I43" s="96"/>
      <c r="J43" s="96"/>
      <c r="K43" s="95"/>
      <c r="L43" s="96"/>
      <c r="M43" s="96"/>
    </row>
    <row r="44" spans="2:13" ht="16" x14ac:dyDescent="0.2">
      <c r="B44" s="94"/>
      <c r="C44" s="94"/>
      <c r="D44" s="91"/>
      <c r="E44" s="95"/>
      <c r="F44" s="96"/>
      <c r="G44" s="96"/>
      <c r="H44" s="96"/>
      <c r="I44" s="96"/>
      <c r="J44" s="96"/>
      <c r="K44" s="95"/>
      <c r="L44" s="96"/>
      <c r="M44" s="96"/>
    </row>
    <row r="45" spans="2:13" ht="16" x14ac:dyDescent="0.2">
      <c r="B45" s="94"/>
      <c r="C45" s="94"/>
      <c r="E45" s="95"/>
      <c r="F45" s="96"/>
      <c r="G45" s="96"/>
      <c r="H45" s="96"/>
      <c r="I45" s="96"/>
      <c r="J45" s="96"/>
      <c r="K45" s="95"/>
      <c r="L45" s="96"/>
      <c r="M45" s="96"/>
    </row>
    <row r="46" spans="2:13" ht="16" x14ac:dyDescent="0.2">
      <c r="B46" s="94"/>
      <c r="C46" s="94"/>
      <c r="D46" s="91"/>
      <c r="E46" s="95"/>
      <c r="F46" s="96"/>
      <c r="G46" s="96"/>
      <c r="H46" s="96"/>
      <c r="I46" s="96"/>
      <c r="J46" s="96"/>
      <c r="K46" s="95"/>
      <c r="L46" s="96"/>
      <c r="M46" s="96"/>
    </row>
    <row r="47" spans="2:13" ht="16" x14ac:dyDescent="0.2">
      <c r="B47" s="94"/>
      <c r="C47" s="94"/>
      <c r="E47" s="95"/>
      <c r="F47" s="96"/>
      <c r="G47" s="96"/>
      <c r="H47" s="96"/>
      <c r="I47" s="96"/>
      <c r="J47" s="96"/>
      <c r="K47" s="95"/>
      <c r="L47" s="96"/>
      <c r="M47" s="96"/>
    </row>
    <row r="48" spans="2:13" ht="16" x14ac:dyDescent="0.2">
      <c r="B48" s="94"/>
      <c r="C48" s="94"/>
      <c r="D48" s="91"/>
      <c r="E48" s="95"/>
      <c r="F48" s="96"/>
      <c r="G48" s="96"/>
      <c r="H48" s="96"/>
      <c r="I48" s="96"/>
      <c r="J48" s="96"/>
      <c r="K48" s="95"/>
      <c r="L48" s="96"/>
      <c r="M48" s="96"/>
    </row>
    <row r="49" spans="2:13" ht="16" x14ac:dyDescent="0.2">
      <c r="B49" s="94"/>
      <c r="C49" s="94"/>
      <c r="E49" s="95"/>
      <c r="F49" s="96"/>
      <c r="G49" s="96"/>
      <c r="H49" s="96"/>
      <c r="I49" s="96"/>
      <c r="J49" s="96"/>
      <c r="K49" s="95"/>
      <c r="L49" s="96"/>
      <c r="M49" s="96"/>
    </row>
    <row r="50" spans="2:13" ht="16" x14ac:dyDescent="0.2">
      <c r="B50" s="94"/>
      <c r="C50" s="94"/>
      <c r="E50" s="95"/>
      <c r="F50" s="96"/>
      <c r="G50" s="96"/>
      <c r="H50" s="96"/>
      <c r="I50" s="96"/>
      <c r="J50" s="96"/>
      <c r="K50" s="95"/>
      <c r="L50" s="96"/>
      <c r="M50" s="96"/>
    </row>
    <row r="51" spans="2:13" ht="16" x14ac:dyDescent="0.2">
      <c r="B51" s="94"/>
      <c r="C51" s="94"/>
      <c r="E51" s="95"/>
      <c r="F51" s="96"/>
      <c r="G51" s="96"/>
      <c r="H51" s="96"/>
      <c r="I51" s="96"/>
      <c r="J51" s="96"/>
      <c r="K51" s="95"/>
      <c r="L51" s="96"/>
      <c r="M51" s="96"/>
    </row>
    <row r="52" spans="2:13" ht="16" x14ac:dyDescent="0.2">
      <c r="B52" s="94"/>
      <c r="C52" s="94"/>
      <c r="D52" s="91"/>
      <c r="E52" s="95"/>
      <c r="F52" s="96"/>
      <c r="G52" s="96"/>
      <c r="H52" s="96"/>
      <c r="I52" s="96"/>
      <c r="J52" s="96"/>
      <c r="K52" s="95"/>
      <c r="L52" s="96"/>
      <c r="M52" s="96"/>
    </row>
    <row r="53" spans="2:13" ht="16" x14ac:dyDescent="0.2">
      <c r="B53" s="94"/>
      <c r="C53" s="94"/>
      <c r="D53" s="91"/>
      <c r="E53" s="95"/>
      <c r="F53" s="96"/>
      <c r="G53" s="96"/>
      <c r="H53" s="96"/>
      <c r="I53" s="96"/>
      <c r="J53" s="96"/>
      <c r="K53" s="95"/>
      <c r="L53" s="96"/>
      <c r="M53" s="96"/>
    </row>
    <row r="54" spans="2:13" ht="16" x14ac:dyDescent="0.2">
      <c r="B54" s="94"/>
      <c r="C54" s="94"/>
      <c r="E54" s="95"/>
      <c r="F54" s="96"/>
      <c r="G54" s="96"/>
      <c r="H54" s="96"/>
      <c r="I54" s="96"/>
      <c r="J54" s="96"/>
      <c r="K54" s="95"/>
      <c r="L54" s="96"/>
      <c r="M54" s="96"/>
    </row>
    <row r="55" spans="2:13" ht="16" x14ac:dyDescent="0.2">
      <c r="B55" s="94"/>
      <c r="C55" s="94"/>
      <c r="D55" s="91"/>
      <c r="E55" s="95"/>
      <c r="F55" s="96"/>
      <c r="G55" s="96"/>
      <c r="H55" s="96"/>
      <c r="I55" s="96"/>
      <c r="J55" s="96"/>
      <c r="K55" s="95"/>
      <c r="L55" s="96"/>
      <c r="M55" s="96"/>
    </row>
    <row r="56" spans="2:13" ht="16" x14ac:dyDescent="0.2">
      <c r="B56" s="94"/>
      <c r="C56" s="94"/>
      <c r="D56" s="91"/>
      <c r="E56" s="95"/>
      <c r="F56" s="96"/>
      <c r="G56" s="96"/>
      <c r="H56" s="96"/>
      <c r="I56" s="96"/>
      <c r="J56" s="96"/>
      <c r="K56" s="95"/>
      <c r="L56" s="96"/>
      <c r="M56" s="96"/>
    </row>
    <row r="57" spans="2:13" ht="16" x14ac:dyDescent="0.2">
      <c r="B57" s="94"/>
      <c r="C57" s="94"/>
      <c r="D57" s="91"/>
      <c r="E57" s="95"/>
      <c r="F57" s="96"/>
      <c r="G57" s="96"/>
      <c r="H57" s="96"/>
      <c r="I57" s="96"/>
      <c r="J57" s="96"/>
      <c r="K57" s="95"/>
      <c r="L57" s="96"/>
      <c r="M57" s="96"/>
    </row>
    <row r="58" spans="2:13" ht="16" x14ac:dyDescent="0.2">
      <c r="B58" s="94"/>
      <c r="C58" s="94"/>
      <c r="E58" s="95"/>
      <c r="F58" s="96"/>
      <c r="G58" s="96"/>
      <c r="H58" s="96"/>
      <c r="I58" s="96"/>
      <c r="J58" s="96"/>
      <c r="K58" s="95"/>
      <c r="L58" s="96"/>
      <c r="M58" s="96"/>
    </row>
    <row r="59" spans="2:13" ht="16" x14ac:dyDescent="0.2">
      <c r="B59" s="94"/>
      <c r="C59" s="94"/>
      <c r="E59" s="95"/>
      <c r="F59" s="96"/>
      <c r="G59" s="96"/>
      <c r="H59" s="96"/>
      <c r="I59" s="96"/>
      <c r="J59" s="96"/>
      <c r="K59" s="95"/>
      <c r="L59" s="96"/>
      <c r="M59" s="96"/>
    </row>
    <row r="60" spans="2:13" ht="16" x14ac:dyDescent="0.2">
      <c r="B60" s="94"/>
      <c r="C60" s="94"/>
      <c r="D60" s="91"/>
      <c r="E60" s="95"/>
      <c r="F60" s="96"/>
      <c r="G60" s="96"/>
      <c r="H60" s="96"/>
      <c r="I60" s="96"/>
      <c r="J60" s="96"/>
      <c r="K60" s="95"/>
      <c r="L60" s="96"/>
      <c r="M60" s="96"/>
    </row>
    <row r="61" spans="2:13" ht="16" x14ac:dyDescent="0.2">
      <c r="B61" s="94"/>
      <c r="C61" s="94"/>
      <c r="D61" s="91"/>
      <c r="E61" s="95"/>
      <c r="F61" s="96"/>
      <c r="G61" s="96"/>
      <c r="H61" s="96"/>
      <c r="I61" s="96"/>
      <c r="J61" s="96"/>
      <c r="K61" s="95"/>
      <c r="L61" s="96"/>
      <c r="M61" s="96"/>
    </row>
    <row r="62" spans="2:13" ht="16" x14ac:dyDescent="0.2">
      <c r="B62" s="94"/>
      <c r="C62" s="94"/>
      <c r="E62" s="95"/>
      <c r="F62" s="96"/>
      <c r="G62" s="96"/>
      <c r="H62" s="96"/>
      <c r="I62" s="96"/>
      <c r="J62" s="96"/>
      <c r="K62" s="95"/>
      <c r="L62" s="96"/>
      <c r="M62" s="96"/>
    </row>
    <row r="63" spans="2:13" ht="16" x14ac:dyDescent="0.2">
      <c r="B63" s="94"/>
      <c r="C63" s="94"/>
      <c r="E63" s="95"/>
      <c r="F63" s="96"/>
      <c r="G63" s="96"/>
      <c r="H63" s="96"/>
      <c r="I63" s="96"/>
      <c r="J63" s="96"/>
      <c r="K63" s="95"/>
      <c r="L63" s="96"/>
      <c r="M63" s="96"/>
    </row>
    <row r="64" spans="2:13" ht="16" x14ac:dyDescent="0.2">
      <c r="B64" s="94"/>
      <c r="C64" s="94"/>
      <c r="E64" s="95"/>
      <c r="F64" s="96"/>
      <c r="G64" s="96"/>
      <c r="H64" s="96"/>
      <c r="I64" s="96"/>
      <c r="J64" s="96"/>
      <c r="K64" s="95"/>
      <c r="L64" s="96"/>
      <c r="M64" s="96"/>
    </row>
    <row r="65" spans="2:13" ht="16" x14ac:dyDescent="0.2">
      <c r="B65" s="94"/>
      <c r="C65" s="94"/>
      <c r="E65" s="95"/>
      <c r="F65" s="96"/>
      <c r="G65" s="96"/>
      <c r="H65" s="96"/>
      <c r="I65" s="96"/>
      <c r="J65" s="96"/>
      <c r="K65" s="95"/>
      <c r="L65" s="96"/>
      <c r="M65" s="96"/>
    </row>
    <row r="66" spans="2:13" ht="16" x14ac:dyDescent="0.2">
      <c r="B66" s="94"/>
      <c r="C66" s="94"/>
      <c r="D66" s="91"/>
      <c r="E66" s="95"/>
      <c r="F66" s="96"/>
      <c r="G66" s="96"/>
      <c r="H66" s="96"/>
      <c r="I66" s="96"/>
      <c r="J66" s="96"/>
      <c r="K66" s="95"/>
      <c r="L66" s="96"/>
      <c r="M66" s="96"/>
    </row>
    <row r="67" spans="2:13" ht="16" x14ac:dyDescent="0.2">
      <c r="B67" s="94"/>
      <c r="C67" s="94"/>
      <c r="E67" s="95"/>
      <c r="F67" s="96"/>
      <c r="G67" s="96"/>
      <c r="H67" s="96"/>
      <c r="I67" s="96"/>
      <c r="J67" s="96"/>
      <c r="K67" s="95"/>
      <c r="L67" s="96"/>
      <c r="M67" s="96"/>
    </row>
    <row r="68" spans="2:13" ht="16" x14ac:dyDescent="0.2">
      <c r="B68" s="94"/>
      <c r="C68" s="94"/>
      <c r="D68" s="91"/>
      <c r="E68" s="95"/>
      <c r="F68" s="96"/>
      <c r="G68" s="96"/>
      <c r="H68" s="96"/>
      <c r="I68" s="96"/>
      <c r="J68" s="96"/>
      <c r="K68" s="95"/>
      <c r="L68" s="96"/>
      <c r="M68" s="96"/>
    </row>
    <row r="69" spans="2:13" ht="16" x14ac:dyDescent="0.2">
      <c r="B69" s="94"/>
      <c r="C69" s="94"/>
      <c r="D69" s="91"/>
      <c r="E69" s="95"/>
      <c r="F69" s="96"/>
      <c r="G69" s="96"/>
      <c r="H69" s="96"/>
      <c r="I69" s="96"/>
      <c r="J69" s="96"/>
      <c r="K69" s="95"/>
      <c r="L69" s="96"/>
      <c r="M69" s="96"/>
    </row>
    <row r="70" spans="2:13" ht="16" x14ac:dyDescent="0.2">
      <c r="B70" s="94"/>
      <c r="C70" s="94"/>
      <c r="D70" s="91"/>
      <c r="E70" s="95"/>
      <c r="F70" s="96"/>
      <c r="G70" s="96"/>
      <c r="H70" s="96"/>
      <c r="I70" s="96"/>
      <c r="J70" s="96"/>
      <c r="K70" s="95"/>
      <c r="L70" s="96"/>
      <c r="M70" s="96"/>
    </row>
    <row r="71" spans="2:13" ht="16" x14ac:dyDescent="0.2">
      <c r="B71" s="94"/>
      <c r="C71" s="94"/>
      <c r="E71" s="95"/>
      <c r="F71" s="96"/>
      <c r="G71" s="96"/>
      <c r="H71" s="96"/>
      <c r="I71" s="96"/>
      <c r="J71" s="96"/>
      <c r="K71" s="95"/>
      <c r="L71" s="96"/>
      <c r="M71" s="96"/>
    </row>
    <row r="72" spans="2:13" ht="16" x14ac:dyDescent="0.2">
      <c r="B72" s="94"/>
      <c r="C72" s="94"/>
      <c r="D72" s="91"/>
      <c r="E72" s="95"/>
      <c r="F72" s="96"/>
      <c r="G72" s="96"/>
      <c r="H72" s="96"/>
      <c r="I72" s="96"/>
      <c r="J72" s="96"/>
      <c r="K72" s="95"/>
      <c r="L72" s="96"/>
      <c r="M72" s="96"/>
    </row>
    <row r="73" spans="2:13" ht="16" x14ac:dyDescent="0.2">
      <c r="B73" s="94"/>
      <c r="C73" s="94"/>
      <c r="D73" s="91"/>
      <c r="E73" s="95"/>
      <c r="F73" s="96"/>
      <c r="G73" s="96"/>
      <c r="H73" s="96"/>
      <c r="I73" s="96"/>
      <c r="J73" s="96"/>
      <c r="K73" s="95"/>
      <c r="L73" s="96"/>
      <c r="M73" s="96"/>
    </row>
    <row r="74" spans="2:13" ht="16" x14ac:dyDescent="0.2">
      <c r="B74" s="94"/>
      <c r="C74" s="94"/>
      <c r="E74" s="95"/>
      <c r="F74" s="96"/>
      <c r="G74" s="96"/>
      <c r="H74" s="96"/>
      <c r="I74" s="96"/>
      <c r="J74" s="96"/>
      <c r="K74" s="95"/>
      <c r="L74" s="96"/>
      <c r="M74" s="96"/>
    </row>
  </sheetData>
  <autoFilter ref="A5:Y5" xr:uid="{00000000-0009-0000-0000-000001000000}">
    <sortState ref="A6:Y33">
      <sortCondition descending="1" ref="X5:X33"/>
    </sortState>
  </autoFilter>
  <sortState ref="A11:Y32">
    <sortCondition descending="1" ref="Y11"/>
  </sortState>
  <mergeCells count="4">
    <mergeCell ref="E4:G4"/>
    <mergeCell ref="H4:J4"/>
    <mergeCell ref="E1:H1"/>
    <mergeCell ref="J1:L1"/>
  </mergeCells>
  <pageMargins left="0.7" right="0.7" top="0.75" bottom="0.75" header="0.3" footer="0.3"/>
  <pageSetup orientation="portrait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K41"/>
  <sheetViews>
    <sheetView workbookViewId="0">
      <selection activeCell="N10" sqref="N10"/>
    </sheetView>
  </sheetViews>
  <sheetFormatPr baseColWidth="10" defaultRowHeight="16" x14ac:dyDescent="0.2"/>
  <cols>
    <col min="1" max="9" width="11" customWidth="1"/>
    <col min="10" max="11" width="12" customWidth="1"/>
  </cols>
  <sheetData>
    <row r="2" spans="1:11" ht="17" thickBot="1" x14ac:dyDescent="0.25">
      <c r="A2" s="191" t="s">
        <v>7</v>
      </c>
      <c r="B2" s="191"/>
      <c r="C2" s="191"/>
      <c r="D2" s="191"/>
      <c r="E2" s="191"/>
      <c r="F2" s="167"/>
      <c r="G2" s="192" t="s">
        <v>8</v>
      </c>
      <c r="H2" s="192"/>
      <c r="I2" s="192"/>
      <c r="J2" s="192"/>
      <c r="K2" s="192"/>
    </row>
    <row r="3" spans="1:11" ht="17" thickBot="1" x14ac:dyDescent="0.25">
      <c r="A3" s="166" t="s">
        <v>1231</v>
      </c>
      <c r="B3" s="166" t="s">
        <v>1232</v>
      </c>
      <c r="C3" s="166" t="s">
        <v>1233</v>
      </c>
      <c r="D3" s="166" t="s">
        <v>1234</v>
      </c>
      <c r="E3" s="166" t="s">
        <v>1235</v>
      </c>
      <c r="F3" s="128" t="s">
        <v>1236</v>
      </c>
      <c r="G3" s="166" t="s">
        <v>1237</v>
      </c>
      <c r="H3" s="166" t="s">
        <v>1238</v>
      </c>
      <c r="I3" s="166" t="s">
        <v>1239</v>
      </c>
      <c r="J3" s="166" t="s">
        <v>1240</v>
      </c>
      <c r="K3" s="166" t="s">
        <v>1241</v>
      </c>
    </row>
    <row r="4" spans="1:11" x14ac:dyDescent="0.2">
      <c r="A4" s="166" t="s">
        <v>0</v>
      </c>
      <c r="B4" s="166"/>
      <c r="C4" s="166"/>
      <c r="D4" s="166"/>
      <c r="E4" s="166"/>
      <c r="F4" s="128"/>
      <c r="G4" s="166" t="s">
        <v>1</v>
      </c>
      <c r="H4" s="166"/>
      <c r="I4" s="166"/>
      <c r="J4" s="166"/>
      <c r="K4" s="166"/>
    </row>
    <row r="5" spans="1:11" x14ac:dyDescent="0.2">
      <c r="A5" s="130" t="s">
        <v>2</v>
      </c>
      <c r="B5" s="128" t="s">
        <v>3</v>
      </c>
      <c r="C5" s="128" t="s">
        <v>9</v>
      </c>
      <c r="D5" s="128" t="s">
        <v>10</v>
      </c>
      <c r="E5" s="128" t="s">
        <v>11</v>
      </c>
      <c r="F5" s="165"/>
      <c r="G5" s="130" t="s">
        <v>2</v>
      </c>
      <c r="H5" s="130" t="s">
        <v>3</v>
      </c>
      <c r="I5" s="130" t="s">
        <v>4</v>
      </c>
      <c r="J5" s="130" t="s">
        <v>5</v>
      </c>
      <c r="K5" s="130" t="s">
        <v>6</v>
      </c>
    </row>
    <row r="6" spans="1:11" x14ac:dyDescent="0.2">
      <c r="A6" s="130">
        <v>25</v>
      </c>
      <c r="B6" s="131">
        <v>1</v>
      </c>
      <c r="C6" s="129">
        <v>1.3634259259259259E-3</v>
      </c>
      <c r="D6" s="132">
        <v>0.17500000000000002</v>
      </c>
      <c r="E6" s="132">
        <v>0.36527777777777781</v>
      </c>
      <c r="F6" s="165"/>
      <c r="G6" s="130">
        <v>25</v>
      </c>
      <c r="H6" s="133">
        <v>1</v>
      </c>
      <c r="I6" s="129">
        <v>2.5578703703703705E-3</v>
      </c>
      <c r="J6" s="134">
        <v>0.32777777777777778</v>
      </c>
      <c r="K6" s="134">
        <v>0.57013888888888886</v>
      </c>
    </row>
    <row r="7" spans="1:11" x14ac:dyDescent="0.2">
      <c r="A7" s="130">
        <v>24.5</v>
      </c>
      <c r="B7" s="131">
        <v>0.99</v>
      </c>
      <c r="C7" s="129">
        <v>1.3773148148148147E-3</v>
      </c>
      <c r="D7" s="132">
        <v>0.1763888888888889</v>
      </c>
      <c r="E7" s="132">
        <v>0.36874999999999997</v>
      </c>
      <c r="F7" s="165"/>
      <c r="G7" s="130">
        <v>24.5</v>
      </c>
      <c r="H7" s="133">
        <v>0.99</v>
      </c>
      <c r="I7" s="129">
        <v>2.5833333333333337E-3</v>
      </c>
      <c r="J7" s="132">
        <v>0.33124999999999999</v>
      </c>
      <c r="K7" s="132">
        <v>0.5756944444444444</v>
      </c>
    </row>
    <row r="8" spans="1:11" x14ac:dyDescent="0.2">
      <c r="A8" s="130">
        <v>24</v>
      </c>
      <c r="B8" s="131">
        <v>0.98</v>
      </c>
      <c r="C8" s="129">
        <v>1.3912037037037037E-3</v>
      </c>
      <c r="D8" s="132">
        <v>0.17847222222222223</v>
      </c>
      <c r="E8" s="132">
        <v>0.37291666666666662</v>
      </c>
      <c r="F8" s="165"/>
      <c r="G8" s="130">
        <v>24</v>
      </c>
      <c r="H8" s="133">
        <v>0.98</v>
      </c>
      <c r="I8" s="129">
        <v>2.6087962962962966E-3</v>
      </c>
      <c r="J8" s="132">
        <v>0.3347222222222222</v>
      </c>
      <c r="K8" s="132">
        <v>0.58194444444444449</v>
      </c>
    </row>
    <row r="9" spans="1:11" x14ac:dyDescent="0.2">
      <c r="A9" s="130">
        <v>23.5</v>
      </c>
      <c r="B9" s="131">
        <v>0.97</v>
      </c>
      <c r="C9" s="129">
        <v>1.4050925925925925E-3</v>
      </c>
      <c r="D9" s="132">
        <v>0.17986111111111111</v>
      </c>
      <c r="E9" s="132">
        <v>0.37638888888888888</v>
      </c>
      <c r="F9" s="165"/>
      <c r="G9" s="130">
        <v>23.5</v>
      </c>
      <c r="H9" s="133">
        <v>0.97</v>
      </c>
      <c r="I9" s="129">
        <v>2.6354166666666665E-3</v>
      </c>
      <c r="J9" s="132">
        <v>0.33819444444444446</v>
      </c>
      <c r="K9" s="132">
        <v>0.58750000000000002</v>
      </c>
    </row>
    <row r="10" spans="1:11" x14ac:dyDescent="0.2">
      <c r="A10" s="130">
        <v>23</v>
      </c>
      <c r="B10" s="131">
        <v>0.96</v>
      </c>
      <c r="C10" s="129">
        <v>1.4189814814814814E-3</v>
      </c>
      <c r="D10" s="132">
        <v>0.18194444444444444</v>
      </c>
      <c r="E10" s="132">
        <v>0.38055555555555554</v>
      </c>
      <c r="F10" s="165"/>
      <c r="G10" s="130">
        <v>23</v>
      </c>
      <c r="H10" s="133">
        <v>0.96</v>
      </c>
      <c r="I10" s="129">
        <v>2.6620370370370374E-3</v>
      </c>
      <c r="J10" s="132">
        <v>0.34166666666666662</v>
      </c>
      <c r="K10" s="132">
        <v>0.59375</v>
      </c>
    </row>
    <row r="11" spans="1:11" x14ac:dyDescent="0.2">
      <c r="A11" s="130">
        <v>22.5</v>
      </c>
      <c r="B11" s="131">
        <v>0.95</v>
      </c>
      <c r="C11" s="129">
        <v>1.4328703703703706E-3</v>
      </c>
      <c r="D11" s="132">
        <v>0.18333333333333335</v>
      </c>
      <c r="E11" s="132">
        <v>0.38472222222222219</v>
      </c>
      <c r="F11" s="165"/>
      <c r="G11" s="130">
        <v>22.5</v>
      </c>
      <c r="H11" s="133">
        <v>0.95</v>
      </c>
      <c r="I11" s="129">
        <v>2.6886574074074074E-3</v>
      </c>
      <c r="J11" s="132">
        <v>0.34513888888888888</v>
      </c>
      <c r="K11" s="132">
        <v>0.6</v>
      </c>
    </row>
    <row r="12" spans="1:11" x14ac:dyDescent="0.2">
      <c r="A12" s="130">
        <v>22</v>
      </c>
      <c r="B12" s="131">
        <v>0.94</v>
      </c>
      <c r="C12" s="129">
        <v>1.4467592592592594E-3</v>
      </c>
      <c r="D12" s="132">
        <v>0.18541666666666667</v>
      </c>
      <c r="E12" s="132">
        <v>0.3888888888888889</v>
      </c>
      <c r="F12" s="165"/>
      <c r="G12" s="130">
        <v>22</v>
      </c>
      <c r="H12" s="133">
        <v>0.94</v>
      </c>
      <c r="I12" s="129">
        <v>2.7152777777777778E-3</v>
      </c>
      <c r="J12" s="132">
        <v>0.34861111111111115</v>
      </c>
      <c r="K12" s="132">
        <v>0.60625000000000007</v>
      </c>
    </row>
    <row r="13" spans="1:11" x14ac:dyDescent="0.2">
      <c r="A13" s="130">
        <v>21.5</v>
      </c>
      <c r="B13" s="131">
        <v>0.93</v>
      </c>
      <c r="C13" s="129">
        <v>1.4618055555555556E-3</v>
      </c>
      <c r="D13" s="132">
        <v>0.1875</v>
      </c>
      <c r="E13" s="132">
        <v>0.39305555555555555</v>
      </c>
      <c r="F13" s="165"/>
      <c r="G13" s="130">
        <v>21.5</v>
      </c>
      <c r="H13" s="133">
        <v>0.93</v>
      </c>
      <c r="I13" s="129">
        <v>2.7418981481481478E-3</v>
      </c>
      <c r="J13" s="132">
        <v>0.3527777777777778</v>
      </c>
      <c r="K13" s="132">
        <v>0.61319444444444449</v>
      </c>
    </row>
    <row r="14" spans="1:11" x14ac:dyDescent="0.2">
      <c r="A14" s="130">
        <v>21</v>
      </c>
      <c r="B14" s="131">
        <v>0.92</v>
      </c>
      <c r="C14" s="129">
        <v>1.4768518518518516E-3</v>
      </c>
      <c r="D14" s="132">
        <v>0.18888888888888888</v>
      </c>
      <c r="E14" s="132">
        <v>0.3972222222222222</v>
      </c>
      <c r="F14" s="165"/>
      <c r="G14" s="130">
        <v>21</v>
      </c>
      <c r="H14" s="133">
        <v>0.92</v>
      </c>
      <c r="I14" s="129">
        <v>2.7696759259259259E-3</v>
      </c>
      <c r="J14" s="132">
        <v>0.35625000000000001</v>
      </c>
      <c r="K14" s="132">
        <v>0.61944444444444446</v>
      </c>
    </row>
    <row r="15" spans="1:11" x14ac:dyDescent="0.2">
      <c r="A15" s="130">
        <v>20.5</v>
      </c>
      <c r="B15" s="131">
        <v>0.91</v>
      </c>
      <c r="C15" s="129">
        <v>1.4907407407407406E-3</v>
      </c>
      <c r="D15" s="132">
        <v>0.19097222222222221</v>
      </c>
      <c r="E15" s="132">
        <v>0.40138888888888885</v>
      </c>
      <c r="F15" s="165"/>
      <c r="G15" s="130">
        <v>20.5</v>
      </c>
      <c r="H15" s="133">
        <v>0.91</v>
      </c>
      <c r="I15" s="129">
        <v>2.7974537037037035E-3</v>
      </c>
      <c r="J15" s="132">
        <v>0.36041666666666666</v>
      </c>
      <c r="K15" s="132">
        <v>0.62638888888888888</v>
      </c>
    </row>
    <row r="16" spans="1:11" x14ac:dyDescent="0.2">
      <c r="A16" s="130">
        <v>20</v>
      </c>
      <c r="B16" s="131">
        <v>0.9</v>
      </c>
      <c r="C16" s="129">
        <v>1.5057870370370373E-3</v>
      </c>
      <c r="D16" s="132">
        <v>0.19305555555555554</v>
      </c>
      <c r="E16" s="132">
        <v>0.4055555555555555</v>
      </c>
      <c r="F16" s="165"/>
      <c r="G16" s="130">
        <v>20</v>
      </c>
      <c r="H16" s="133">
        <v>0.9</v>
      </c>
      <c r="I16" s="129">
        <v>2.8252314814814811E-3</v>
      </c>
      <c r="J16" s="132">
        <v>0.36388888888888887</v>
      </c>
      <c r="K16" s="132">
        <v>0.6333333333333333</v>
      </c>
    </row>
    <row r="17" spans="1:11" x14ac:dyDescent="0.2">
      <c r="A17" s="130">
        <v>19.5</v>
      </c>
      <c r="B17" s="131">
        <v>0.89</v>
      </c>
      <c r="C17" s="129">
        <v>1.5208333333333332E-3</v>
      </c>
      <c r="D17" s="132">
        <v>0.19513888888888889</v>
      </c>
      <c r="E17" s="132">
        <v>0.41041666666666665</v>
      </c>
      <c r="F17" s="165"/>
      <c r="G17" s="130">
        <v>19.5</v>
      </c>
      <c r="H17" s="133">
        <v>0.89</v>
      </c>
      <c r="I17" s="129">
        <v>2.8541666666666667E-3</v>
      </c>
      <c r="J17" s="132">
        <v>0.36805555555555558</v>
      </c>
      <c r="K17" s="132">
        <v>0.64027777777777783</v>
      </c>
    </row>
    <row r="18" spans="1:11" x14ac:dyDescent="0.2">
      <c r="A18" s="130">
        <v>19</v>
      </c>
      <c r="B18" s="131">
        <v>0.88</v>
      </c>
      <c r="C18" s="129">
        <v>1.5358796296296294E-3</v>
      </c>
      <c r="D18" s="132">
        <v>0.19652777777777777</v>
      </c>
      <c r="E18" s="132">
        <v>0.4152777777777778</v>
      </c>
      <c r="F18" s="165"/>
      <c r="G18" s="130">
        <v>19</v>
      </c>
      <c r="H18" s="133">
        <v>0.88</v>
      </c>
      <c r="I18" s="129">
        <v>2.8819444444444444E-3</v>
      </c>
      <c r="J18" s="132">
        <v>0.37222222222222223</v>
      </c>
      <c r="K18" s="132">
        <v>0.6479166666666667</v>
      </c>
    </row>
    <row r="19" spans="1:11" x14ac:dyDescent="0.2">
      <c r="A19" s="130">
        <v>18.5</v>
      </c>
      <c r="B19" s="131">
        <v>0.87</v>
      </c>
      <c r="C19" s="129">
        <v>1.5520833333333333E-3</v>
      </c>
      <c r="D19" s="132">
        <v>0.1986111111111111</v>
      </c>
      <c r="E19" s="132">
        <v>0.4201388888888889</v>
      </c>
      <c r="F19" s="165"/>
      <c r="G19" s="130">
        <v>18.5</v>
      </c>
      <c r="H19" s="133">
        <v>0.87</v>
      </c>
      <c r="I19" s="129">
        <v>2.9108796296296296E-3</v>
      </c>
      <c r="J19" s="132">
        <v>0.37708333333333338</v>
      </c>
      <c r="K19" s="132">
        <v>0.65555555555555556</v>
      </c>
    </row>
    <row r="20" spans="1:11" x14ac:dyDescent="0.2">
      <c r="A20" s="130">
        <v>18</v>
      </c>
      <c r="B20" s="131">
        <v>0.86</v>
      </c>
      <c r="C20" s="129">
        <v>1.5671296296296299E-3</v>
      </c>
      <c r="D20" s="132">
        <v>0.20069444444444443</v>
      </c>
      <c r="E20" s="132">
        <v>0.42499999999999999</v>
      </c>
      <c r="F20" s="165"/>
      <c r="G20" s="130">
        <v>18</v>
      </c>
      <c r="H20" s="133">
        <v>0.86</v>
      </c>
      <c r="I20" s="129">
        <v>2.9398148148148148E-3</v>
      </c>
      <c r="J20" s="132">
        <v>0.38125000000000003</v>
      </c>
      <c r="K20" s="132">
        <v>0.66319444444444442</v>
      </c>
    </row>
    <row r="21" spans="1:11" x14ac:dyDescent="0.2">
      <c r="A21" s="130">
        <v>17.5</v>
      </c>
      <c r="B21" s="131">
        <v>0.85</v>
      </c>
      <c r="C21" s="129">
        <v>1.5833333333333335E-3</v>
      </c>
      <c r="D21" s="132">
        <v>0.20277777777777781</v>
      </c>
      <c r="E21" s="132">
        <v>0.42986111111111108</v>
      </c>
      <c r="F21" s="165"/>
      <c r="G21" s="130">
        <v>17.5</v>
      </c>
      <c r="H21" s="133">
        <v>0.85</v>
      </c>
      <c r="I21" s="129">
        <v>2.9699074074074072E-3</v>
      </c>
      <c r="J21" s="132">
        <v>0.38541666666666669</v>
      </c>
      <c r="K21" s="132">
        <v>0.67083333333333339</v>
      </c>
    </row>
    <row r="22" spans="1:11" x14ac:dyDescent="0.2">
      <c r="A22" s="130">
        <v>17</v>
      </c>
      <c r="B22" s="131">
        <v>0.84</v>
      </c>
      <c r="C22" s="129">
        <v>1.5983796296296295E-3</v>
      </c>
      <c r="D22" s="132">
        <v>0.20486111111111113</v>
      </c>
      <c r="E22" s="132">
        <v>0.43472222222222223</v>
      </c>
      <c r="F22" s="165"/>
      <c r="G22" s="130">
        <v>17</v>
      </c>
      <c r="H22" s="133">
        <v>0.84</v>
      </c>
      <c r="I22" s="129">
        <v>2.9988425925925929E-3</v>
      </c>
      <c r="J22" s="132">
        <v>0.39027777777777778</v>
      </c>
      <c r="K22" s="132">
        <v>0.67847222222222225</v>
      </c>
    </row>
    <row r="23" spans="1:11" x14ac:dyDescent="0.2">
      <c r="A23" s="130">
        <v>16.5</v>
      </c>
      <c r="B23" s="131">
        <v>0.83</v>
      </c>
      <c r="C23" s="129">
        <v>1.6145833333333333E-3</v>
      </c>
      <c r="D23" s="132">
        <v>0.20694444444444446</v>
      </c>
      <c r="E23" s="132">
        <v>0.44027777777777777</v>
      </c>
      <c r="F23" s="165"/>
      <c r="G23" s="130">
        <v>16.5</v>
      </c>
      <c r="H23" s="133">
        <v>0.83</v>
      </c>
      <c r="I23" s="129">
        <v>3.0289351851851849E-3</v>
      </c>
      <c r="J23" s="132">
        <v>0.39513888888888887</v>
      </c>
      <c r="K23" s="132">
        <v>0.68680555555555556</v>
      </c>
    </row>
    <row r="24" spans="1:11" x14ac:dyDescent="0.2">
      <c r="A24" s="130">
        <v>16</v>
      </c>
      <c r="B24" s="131">
        <v>0.82</v>
      </c>
      <c r="C24" s="129">
        <v>1.6307870370370367E-3</v>
      </c>
      <c r="D24" s="132">
        <v>0.20902777777777778</v>
      </c>
      <c r="E24" s="132">
        <v>0.44513888888888892</v>
      </c>
      <c r="F24" s="165"/>
      <c r="G24" s="130">
        <v>16</v>
      </c>
      <c r="H24" s="133">
        <v>0.82</v>
      </c>
      <c r="I24" s="129">
        <v>3.0590277777777781E-3</v>
      </c>
      <c r="J24" s="132">
        <v>0.39999999999999997</v>
      </c>
      <c r="K24" s="132">
        <v>0.69513888888888886</v>
      </c>
    </row>
    <row r="25" spans="1:11" x14ac:dyDescent="0.2">
      <c r="A25" s="130">
        <v>15.5</v>
      </c>
      <c r="B25" s="131">
        <v>0.81</v>
      </c>
      <c r="C25" s="129">
        <v>1.6469907407407407E-3</v>
      </c>
      <c r="D25" s="132">
        <v>0.21111111111111111</v>
      </c>
      <c r="E25" s="132">
        <v>0.45069444444444445</v>
      </c>
      <c r="F25" s="165"/>
      <c r="G25" s="130">
        <v>15.5</v>
      </c>
      <c r="H25" s="133">
        <v>0.81</v>
      </c>
      <c r="I25" s="129">
        <v>3.0902777777777782E-3</v>
      </c>
      <c r="J25" s="132">
        <v>0.40486111111111112</v>
      </c>
      <c r="K25" s="132">
        <v>0.70416666666666661</v>
      </c>
    </row>
    <row r="26" spans="1:11" x14ac:dyDescent="0.2">
      <c r="A26" s="130">
        <v>15</v>
      </c>
      <c r="B26" s="131">
        <v>0.8</v>
      </c>
      <c r="C26" s="129">
        <v>1.6631944444444446E-3</v>
      </c>
      <c r="D26" s="132">
        <v>0.21319444444444444</v>
      </c>
      <c r="E26" s="132">
        <v>0.45694444444444443</v>
      </c>
      <c r="F26" s="165"/>
      <c r="G26" s="130">
        <v>15</v>
      </c>
      <c r="H26" s="133">
        <v>0.8</v>
      </c>
      <c r="I26" s="129">
        <v>3.1215277777777782E-3</v>
      </c>
      <c r="J26" s="132">
        <v>0.40972222222222227</v>
      </c>
      <c r="K26" s="132">
        <v>0.71250000000000002</v>
      </c>
    </row>
    <row r="27" spans="1:11" x14ac:dyDescent="0.2">
      <c r="A27" s="130">
        <v>14.5</v>
      </c>
      <c r="B27" s="131">
        <v>0.79</v>
      </c>
      <c r="C27" s="129">
        <v>1.6805555555555556E-3</v>
      </c>
      <c r="D27" s="132">
        <v>0.21527777777777779</v>
      </c>
      <c r="E27" s="132">
        <v>0.46249999999999997</v>
      </c>
      <c r="F27" s="165"/>
      <c r="G27" s="130">
        <v>14.5</v>
      </c>
      <c r="H27" s="133">
        <v>0.79</v>
      </c>
      <c r="I27" s="129">
        <v>3.1527777777777782E-3</v>
      </c>
      <c r="J27" s="132">
        <v>0.4145833333333333</v>
      </c>
      <c r="K27" s="132">
        <v>0.72152777777777777</v>
      </c>
    </row>
    <row r="28" spans="1:11" x14ac:dyDescent="0.2">
      <c r="A28" s="130">
        <v>14</v>
      </c>
      <c r="B28" s="131">
        <v>0.78</v>
      </c>
      <c r="C28" s="129">
        <v>1.6967592592592592E-3</v>
      </c>
      <c r="D28" s="132">
        <v>0.21736111111111112</v>
      </c>
      <c r="E28" s="132">
        <v>0.4680555555555555</v>
      </c>
      <c r="F28" s="165"/>
      <c r="G28" s="130">
        <v>14</v>
      </c>
      <c r="H28" s="133">
        <v>0.78</v>
      </c>
      <c r="I28" s="129">
        <v>3.1840277777777774E-3</v>
      </c>
      <c r="J28" s="132">
        <v>0.4201388888888889</v>
      </c>
      <c r="K28" s="132">
        <v>0.73125000000000007</v>
      </c>
    </row>
    <row r="29" spans="1:11" x14ac:dyDescent="0.2">
      <c r="A29" s="130">
        <v>13.5</v>
      </c>
      <c r="B29" s="131">
        <v>0.77</v>
      </c>
      <c r="C29" s="129">
        <v>1.7141203703703702E-3</v>
      </c>
      <c r="D29" s="132">
        <v>0.21944444444444444</v>
      </c>
      <c r="E29" s="132">
        <v>0.47430555555555554</v>
      </c>
      <c r="F29" s="165"/>
      <c r="G29" s="130">
        <v>13.5</v>
      </c>
      <c r="H29" s="133">
        <v>0.77</v>
      </c>
      <c r="I29" s="129">
        <v>3.2152777777777774E-3</v>
      </c>
      <c r="J29" s="132">
        <v>0.42569444444444443</v>
      </c>
      <c r="K29" s="132">
        <v>0.7402777777777777</v>
      </c>
    </row>
    <row r="30" spans="1:11" x14ac:dyDescent="0.2">
      <c r="A30" s="130">
        <v>13</v>
      </c>
      <c r="B30" s="131">
        <v>0.76</v>
      </c>
      <c r="C30" s="129">
        <v>1.7314814814814814E-3</v>
      </c>
      <c r="D30" s="132">
        <v>0.22152777777777777</v>
      </c>
      <c r="E30" s="132">
        <v>0.48055555555555557</v>
      </c>
      <c r="F30" s="165"/>
      <c r="G30" s="130">
        <v>13</v>
      </c>
      <c r="H30" s="133">
        <v>0.76</v>
      </c>
      <c r="I30" s="129">
        <v>3.2476851851851851E-3</v>
      </c>
      <c r="J30" s="132">
        <v>0.43124999999999997</v>
      </c>
      <c r="K30" s="132">
        <v>0.75</v>
      </c>
    </row>
    <row r="31" spans="1:11" x14ac:dyDescent="0.2">
      <c r="A31" s="130">
        <v>12.5</v>
      </c>
      <c r="B31" s="131">
        <v>0.75</v>
      </c>
      <c r="C31" s="129">
        <v>1.7488425925925926E-3</v>
      </c>
      <c r="D31" s="132">
        <v>0.22430555555555556</v>
      </c>
      <c r="E31" s="132">
        <v>0.48680555555555555</v>
      </c>
      <c r="F31" s="165"/>
      <c r="G31" s="130">
        <v>12.5</v>
      </c>
      <c r="H31" s="133">
        <v>0.75</v>
      </c>
      <c r="I31" s="129">
        <v>3.2800925925925927E-3</v>
      </c>
      <c r="J31" s="132">
        <v>0.4368055555555555</v>
      </c>
      <c r="K31" s="132">
        <v>0.76041666666666663</v>
      </c>
    </row>
    <row r="32" spans="1:11" x14ac:dyDescent="0.2">
      <c r="A32" s="130">
        <v>12</v>
      </c>
      <c r="B32" s="131">
        <v>0.74</v>
      </c>
      <c r="C32" s="129">
        <v>1.7662037037037039E-3</v>
      </c>
      <c r="D32" s="132">
        <v>0.22638888888888889</v>
      </c>
      <c r="E32" s="132">
        <v>0.49374999999999997</v>
      </c>
      <c r="F32" s="165"/>
      <c r="G32" s="130">
        <v>12</v>
      </c>
      <c r="H32" s="133">
        <v>0.74</v>
      </c>
      <c r="I32" s="129">
        <v>3.3136574074074075E-3</v>
      </c>
      <c r="J32" s="132">
        <v>0.44305555555555554</v>
      </c>
      <c r="K32" s="132">
        <v>0.77013888888888893</v>
      </c>
    </row>
    <row r="33" spans="1:11" x14ac:dyDescent="0.2">
      <c r="A33" s="130">
        <v>11.5</v>
      </c>
      <c r="B33" s="131">
        <v>0.73</v>
      </c>
      <c r="C33" s="129">
        <v>1.7835648148148149E-3</v>
      </c>
      <c r="D33" s="132">
        <v>0.22847222222222222</v>
      </c>
      <c r="E33" s="132">
        <v>0.50069444444444444</v>
      </c>
      <c r="F33" s="165"/>
      <c r="G33" s="130">
        <v>11.5</v>
      </c>
      <c r="H33" s="133">
        <v>0.73</v>
      </c>
      <c r="I33" s="129">
        <v>3.3460648148148152E-3</v>
      </c>
      <c r="J33" s="132">
        <v>0.44930555555555557</v>
      </c>
      <c r="K33" s="132">
        <v>0.78125</v>
      </c>
    </row>
    <row r="34" spans="1:11" x14ac:dyDescent="0.2">
      <c r="A34" s="130">
        <v>11</v>
      </c>
      <c r="B34" s="131">
        <v>0.72</v>
      </c>
      <c r="C34" s="129">
        <v>1.8009259259259261E-3</v>
      </c>
      <c r="D34" s="132">
        <v>0.23055555555555554</v>
      </c>
      <c r="E34" s="132">
        <v>0.50763888888888886</v>
      </c>
      <c r="F34" s="165"/>
      <c r="G34" s="130">
        <v>11</v>
      </c>
      <c r="H34" s="133">
        <v>0.72</v>
      </c>
      <c r="I34" s="129">
        <v>3.37962962962963E-3</v>
      </c>
      <c r="J34" s="132">
        <v>0.45555555555555555</v>
      </c>
      <c r="K34" s="132">
        <v>0.79166666666666663</v>
      </c>
    </row>
    <row r="35" spans="1:11" x14ac:dyDescent="0.2">
      <c r="A35" s="130">
        <v>10.5</v>
      </c>
      <c r="B35" s="131">
        <v>0.71</v>
      </c>
      <c r="C35" s="129">
        <v>1.8194444444444445E-3</v>
      </c>
      <c r="D35" s="132">
        <v>0.23333333333333331</v>
      </c>
      <c r="E35" s="132">
        <v>0.51458333333333328</v>
      </c>
      <c r="F35" s="165"/>
      <c r="G35" s="130">
        <v>10.5</v>
      </c>
      <c r="H35" s="133">
        <v>0.71</v>
      </c>
      <c r="I35" s="129">
        <v>3.4131944444444444E-3</v>
      </c>
      <c r="J35" s="132">
        <v>0.46180555555555558</v>
      </c>
      <c r="K35" s="132">
        <v>0.8027777777777777</v>
      </c>
    </row>
    <row r="36" spans="1:11" x14ac:dyDescent="0.2">
      <c r="A36" s="130">
        <v>10</v>
      </c>
      <c r="B36" s="131">
        <v>0.7</v>
      </c>
      <c r="C36" s="129">
        <v>1.8379629629629629E-3</v>
      </c>
      <c r="D36" s="132">
        <v>0.23541666666666669</v>
      </c>
      <c r="E36" s="132">
        <v>0.52152777777777781</v>
      </c>
      <c r="F36" s="165"/>
      <c r="G36" s="130">
        <v>10</v>
      </c>
      <c r="H36" s="133">
        <v>0.7</v>
      </c>
      <c r="I36" s="129">
        <v>3.4479166666666668E-3</v>
      </c>
      <c r="J36" s="132">
        <v>0.4680555555555555</v>
      </c>
      <c r="K36" s="132">
        <v>0.81458333333333333</v>
      </c>
    </row>
    <row r="37" spans="1:11" x14ac:dyDescent="0.2">
      <c r="A37" s="130">
        <v>9.5</v>
      </c>
      <c r="B37" s="131">
        <v>0.69</v>
      </c>
      <c r="C37" s="129">
        <v>1.8564814814814815E-3</v>
      </c>
      <c r="D37" s="132">
        <v>0.23819444444444446</v>
      </c>
      <c r="E37" s="132">
        <v>0.52916666666666667</v>
      </c>
      <c r="F37" s="165"/>
      <c r="G37" s="130">
        <v>9.5</v>
      </c>
      <c r="H37" s="133">
        <v>0.69</v>
      </c>
      <c r="I37" s="129">
        <v>3.4826388888888888E-3</v>
      </c>
      <c r="J37" s="132">
        <v>0.47500000000000003</v>
      </c>
      <c r="K37" s="132">
        <v>0.82638888888888884</v>
      </c>
    </row>
    <row r="38" spans="1:11" x14ac:dyDescent="0.2">
      <c r="A38" s="130">
        <v>9</v>
      </c>
      <c r="B38" s="131">
        <v>0.68</v>
      </c>
      <c r="C38" s="129">
        <v>1.8750000000000001E-3</v>
      </c>
      <c r="D38" s="132">
        <v>0.24027777777777778</v>
      </c>
      <c r="E38" s="132">
        <v>0.53749999999999998</v>
      </c>
      <c r="F38" s="165"/>
      <c r="G38" s="130">
        <v>9</v>
      </c>
      <c r="H38" s="133">
        <v>0.68</v>
      </c>
      <c r="I38" s="129">
        <v>3.5173611111111113E-3</v>
      </c>
      <c r="J38" s="132">
        <v>0.48194444444444445</v>
      </c>
      <c r="K38" s="132">
        <v>0.83819444444444446</v>
      </c>
    </row>
    <row r="39" spans="1:11" x14ac:dyDescent="0.2">
      <c r="A39" s="130">
        <v>8.5</v>
      </c>
      <c r="B39" s="131">
        <v>0.67</v>
      </c>
      <c r="C39" s="129">
        <v>1.8935185185185183E-3</v>
      </c>
      <c r="D39" s="132">
        <v>0.24236111111111111</v>
      </c>
      <c r="E39" s="132">
        <v>0.54513888888888895</v>
      </c>
      <c r="F39" s="165"/>
      <c r="G39" s="130">
        <v>8.5</v>
      </c>
      <c r="H39" s="133">
        <v>0.67</v>
      </c>
      <c r="I39" s="129">
        <v>3.5520833333333337E-3</v>
      </c>
      <c r="J39" s="132">
        <v>0.48888888888888887</v>
      </c>
      <c r="K39" s="132">
        <v>0.85069444444444453</v>
      </c>
    </row>
    <row r="40" spans="1:11" x14ac:dyDescent="0.2">
      <c r="A40" s="130">
        <v>8</v>
      </c>
      <c r="B40" s="131">
        <v>0.66</v>
      </c>
      <c r="C40" s="129">
        <v>1.912037037037037E-3</v>
      </c>
      <c r="D40" s="132">
        <v>0.24513888888888888</v>
      </c>
      <c r="E40" s="132">
        <v>0.55347222222222225</v>
      </c>
      <c r="F40" s="165"/>
      <c r="G40" s="130">
        <v>8</v>
      </c>
      <c r="H40" s="133">
        <v>0.66</v>
      </c>
      <c r="I40" s="129">
        <v>3.5879629629629629E-3</v>
      </c>
      <c r="J40" s="132">
        <v>0.49652777777777773</v>
      </c>
      <c r="K40" s="132">
        <v>0.86388888888888893</v>
      </c>
    </row>
    <row r="41" spans="1:11" x14ac:dyDescent="0.2">
      <c r="A41" s="130">
        <v>7.5</v>
      </c>
      <c r="B41" s="131">
        <v>0.65</v>
      </c>
      <c r="C41" s="129">
        <v>1.931712962962963E-3</v>
      </c>
      <c r="D41" s="132">
        <v>0.24722222222222223</v>
      </c>
      <c r="E41" s="132">
        <v>0.56180555555555556</v>
      </c>
      <c r="F41" s="165"/>
      <c r="G41" s="130">
        <v>7.5</v>
      </c>
      <c r="H41" s="133">
        <v>0.65</v>
      </c>
      <c r="I41" s="129">
        <v>3.623842592592593E-3</v>
      </c>
      <c r="J41" s="132">
        <v>0.50416666666666665</v>
      </c>
      <c r="K41" s="132">
        <v>0.87708333333333333</v>
      </c>
    </row>
  </sheetData>
  <mergeCells count="2">
    <mergeCell ref="A2:E2"/>
    <mergeCell ref="G2:K2"/>
  </mergeCell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K41"/>
  <sheetViews>
    <sheetView workbookViewId="0">
      <selection activeCell="K14" sqref="K14:K26"/>
    </sheetView>
  </sheetViews>
  <sheetFormatPr baseColWidth="10" defaultRowHeight="16" x14ac:dyDescent="0.2"/>
  <cols>
    <col min="1" max="5" width="11" customWidth="1"/>
    <col min="7" max="9" width="11" customWidth="1"/>
    <col min="10" max="11" width="12" customWidth="1"/>
  </cols>
  <sheetData>
    <row r="2" spans="1:11" x14ac:dyDescent="0.2">
      <c r="A2" s="135"/>
      <c r="B2" s="136"/>
      <c r="C2" s="136"/>
      <c r="D2" s="136"/>
      <c r="E2" s="136"/>
      <c r="F2" s="137"/>
      <c r="G2" s="135"/>
      <c r="H2" s="135"/>
      <c r="I2" s="135"/>
      <c r="J2" s="135"/>
      <c r="K2" s="135"/>
    </row>
    <row r="3" spans="1:11" x14ac:dyDescent="0.2">
      <c r="A3" s="151" t="s">
        <v>1231</v>
      </c>
      <c r="B3" s="152" t="s">
        <v>1232</v>
      </c>
      <c r="C3" s="152" t="s">
        <v>1233</v>
      </c>
      <c r="D3" s="152" t="s">
        <v>1234</v>
      </c>
      <c r="E3" s="152" t="s">
        <v>1235</v>
      </c>
      <c r="F3" s="153" t="s">
        <v>1236</v>
      </c>
      <c r="G3" s="154" t="s">
        <v>1237</v>
      </c>
      <c r="H3" s="154" t="s">
        <v>1238</v>
      </c>
      <c r="I3" s="154" t="s">
        <v>1239</v>
      </c>
      <c r="J3" s="154" t="s">
        <v>1240</v>
      </c>
      <c r="K3" s="155" t="s">
        <v>1241</v>
      </c>
    </row>
    <row r="4" spans="1:11" x14ac:dyDescent="0.2">
      <c r="A4" s="147"/>
      <c r="B4" s="140" t="s">
        <v>0</v>
      </c>
      <c r="C4" s="140"/>
      <c r="D4" s="140"/>
      <c r="E4" s="140"/>
      <c r="F4" s="139"/>
      <c r="G4" s="138"/>
      <c r="H4" s="138"/>
      <c r="I4" s="138" t="s">
        <v>1</v>
      </c>
      <c r="J4" s="138"/>
      <c r="K4" s="148"/>
    </row>
    <row r="5" spans="1:11" x14ac:dyDescent="0.2">
      <c r="A5" s="147" t="s">
        <v>2</v>
      </c>
      <c r="B5" s="140" t="s">
        <v>3</v>
      </c>
      <c r="C5" s="140">
        <v>200</v>
      </c>
      <c r="D5" s="140">
        <v>400</v>
      </c>
      <c r="E5" s="140">
        <v>800</v>
      </c>
      <c r="F5" s="139"/>
      <c r="G5" s="138" t="s">
        <v>2</v>
      </c>
      <c r="H5" s="138" t="s">
        <v>3</v>
      </c>
      <c r="I5" s="138" t="s">
        <v>4</v>
      </c>
      <c r="J5" s="138" t="s">
        <v>5</v>
      </c>
      <c r="K5" s="148" t="s">
        <v>6</v>
      </c>
    </row>
    <row r="6" spans="1:11" x14ac:dyDescent="0.2">
      <c r="A6" s="147">
        <v>25</v>
      </c>
      <c r="B6" s="141">
        <v>1</v>
      </c>
      <c r="C6" s="142">
        <v>1.4548611111111114E-3</v>
      </c>
      <c r="D6" s="143">
        <v>0.18472222222222223</v>
      </c>
      <c r="E6" s="143">
        <v>0.37777777777777777</v>
      </c>
      <c r="F6" s="139"/>
      <c r="G6" s="138">
        <v>25</v>
      </c>
      <c r="H6" s="144">
        <v>1</v>
      </c>
      <c r="I6" s="145">
        <v>2.8472222222222219E-3</v>
      </c>
      <c r="J6" s="146">
        <v>0.36527777777777781</v>
      </c>
      <c r="K6" s="149">
        <v>0.63472222222222219</v>
      </c>
    </row>
    <row r="7" spans="1:11" x14ac:dyDescent="0.2">
      <c r="A7" s="147">
        <v>24.5</v>
      </c>
      <c r="B7" s="141">
        <v>0.99</v>
      </c>
      <c r="C7" s="142">
        <v>1.4699074074074074E-3</v>
      </c>
      <c r="D7" s="143">
        <v>0.18680555555555556</v>
      </c>
      <c r="E7" s="143">
        <v>0.38125000000000003</v>
      </c>
      <c r="F7" s="139"/>
      <c r="G7" s="138">
        <v>24.5</v>
      </c>
      <c r="H7" s="144">
        <v>0.99</v>
      </c>
      <c r="I7" s="145">
        <v>2.8761574074074071E-3</v>
      </c>
      <c r="J7" s="143">
        <v>0.36874999999999997</v>
      </c>
      <c r="K7" s="150">
        <v>0.64097222222222217</v>
      </c>
    </row>
    <row r="8" spans="1:11" x14ac:dyDescent="0.2">
      <c r="A8" s="147">
        <v>24</v>
      </c>
      <c r="B8" s="141">
        <v>0.98</v>
      </c>
      <c r="C8" s="142">
        <v>1.4837962962962964E-3</v>
      </c>
      <c r="D8" s="143">
        <v>0.18819444444444444</v>
      </c>
      <c r="E8" s="143">
        <v>0.38541666666666669</v>
      </c>
      <c r="F8" s="139"/>
      <c r="G8" s="138">
        <v>24</v>
      </c>
      <c r="H8" s="144">
        <v>0.98</v>
      </c>
      <c r="I8" s="145">
        <v>2.9039351851851852E-3</v>
      </c>
      <c r="J8" s="143">
        <v>0.37291666666666662</v>
      </c>
      <c r="K8" s="150">
        <v>0.6479166666666667</v>
      </c>
    </row>
    <row r="9" spans="1:11" x14ac:dyDescent="0.2">
      <c r="A9" s="147">
        <v>23.5</v>
      </c>
      <c r="B9" s="141">
        <v>0.97</v>
      </c>
      <c r="C9" s="142">
        <v>1.4988425925925924E-3</v>
      </c>
      <c r="D9" s="143">
        <v>0.19027777777777777</v>
      </c>
      <c r="E9" s="143">
        <v>0.3888888888888889</v>
      </c>
      <c r="F9" s="139"/>
      <c r="G9" s="138">
        <v>23.5</v>
      </c>
      <c r="H9" s="144">
        <v>0.97</v>
      </c>
      <c r="I9" s="145">
        <v>2.9340277777777772E-3</v>
      </c>
      <c r="J9" s="143">
        <v>0.37638888888888888</v>
      </c>
      <c r="K9" s="150">
        <v>0.65416666666666667</v>
      </c>
    </row>
    <row r="10" spans="1:11" x14ac:dyDescent="0.2">
      <c r="A10" s="147">
        <v>23</v>
      </c>
      <c r="B10" s="141">
        <v>0.96</v>
      </c>
      <c r="C10" s="142">
        <v>1.5138888888888891E-3</v>
      </c>
      <c r="D10" s="143">
        <v>0.19236111111111112</v>
      </c>
      <c r="E10" s="143">
        <v>0.39305555555555555</v>
      </c>
      <c r="F10" s="139"/>
      <c r="G10" s="138">
        <v>23</v>
      </c>
      <c r="H10" s="144">
        <v>0.96</v>
      </c>
      <c r="I10" s="145">
        <v>2.9629629629629628E-3</v>
      </c>
      <c r="J10" s="143">
        <v>0.38055555555555554</v>
      </c>
      <c r="K10" s="150">
        <v>0.66111111111111109</v>
      </c>
    </row>
    <row r="11" spans="1:11" x14ac:dyDescent="0.2">
      <c r="A11" s="147">
        <v>22.5</v>
      </c>
      <c r="B11" s="141">
        <v>0.95</v>
      </c>
      <c r="C11" s="142">
        <v>1.5289351851851853E-3</v>
      </c>
      <c r="D11" s="143">
        <v>0.19444444444444445</v>
      </c>
      <c r="E11" s="143">
        <v>0.3972222222222222</v>
      </c>
      <c r="F11" s="139"/>
      <c r="G11" s="138">
        <v>22.5</v>
      </c>
      <c r="H11" s="144">
        <v>0.95</v>
      </c>
      <c r="I11" s="145">
        <v>2.991898148148148E-3</v>
      </c>
      <c r="J11" s="143">
        <v>0.38472222222222219</v>
      </c>
      <c r="K11" s="150">
        <v>0.66805555555555562</v>
      </c>
    </row>
    <row r="12" spans="1:11" x14ac:dyDescent="0.2">
      <c r="A12" s="147">
        <v>22</v>
      </c>
      <c r="B12" s="141">
        <v>0.94</v>
      </c>
      <c r="C12" s="142">
        <v>1.5439814814814812E-3</v>
      </c>
      <c r="D12" s="143">
        <v>0.19583333333333333</v>
      </c>
      <c r="E12" s="143">
        <v>0.40069444444444446</v>
      </c>
      <c r="F12" s="139"/>
      <c r="G12" s="138">
        <v>22</v>
      </c>
      <c r="H12" s="144">
        <v>0.94</v>
      </c>
      <c r="I12" s="145">
        <v>3.0219907407407405E-3</v>
      </c>
      <c r="J12" s="143">
        <v>0.3888888888888889</v>
      </c>
      <c r="K12" s="150">
        <v>0.67499999999999993</v>
      </c>
    </row>
    <row r="13" spans="1:11" x14ac:dyDescent="0.2">
      <c r="A13" s="147">
        <v>21.5</v>
      </c>
      <c r="B13" s="141">
        <v>0.93</v>
      </c>
      <c r="C13" s="142">
        <v>1.5601851851851851E-3</v>
      </c>
      <c r="D13" s="143">
        <v>0.19791666666666666</v>
      </c>
      <c r="E13" s="143">
        <v>0.40486111111111112</v>
      </c>
      <c r="F13" s="139"/>
      <c r="G13" s="138">
        <v>21.5</v>
      </c>
      <c r="H13" s="144">
        <v>0.93</v>
      </c>
      <c r="I13" s="145">
        <v>3.0520833333333333E-3</v>
      </c>
      <c r="J13" s="143">
        <v>0.39305555555555555</v>
      </c>
      <c r="K13" s="150">
        <v>0.68263888888888891</v>
      </c>
    </row>
    <row r="14" spans="1:11" x14ac:dyDescent="0.2">
      <c r="A14" s="147">
        <v>21</v>
      </c>
      <c r="B14" s="141">
        <v>0.92</v>
      </c>
      <c r="C14" s="142">
        <v>1.5752314814814815E-3</v>
      </c>
      <c r="D14" s="143">
        <v>0.19999999999999998</v>
      </c>
      <c r="E14" s="143">
        <v>0.40902777777777777</v>
      </c>
      <c r="F14" s="139"/>
      <c r="G14" s="138">
        <v>21</v>
      </c>
      <c r="H14" s="144">
        <v>0.92</v>
      </c>
      <c r="I14" s="145">
        <v>3.0833333333333338E-3</v>
      </c>
      <c r="J14" s="143">
        <v>0.3972222222222222</v>
      </c>
      <c r="K14" s="150">
        <v>0.68958333333333333</v>
      </c>
    </row>
    <row r="15" spans="1:11" x14ac:dyDescent="0.2">
      <c r="A15" s="147">
        <v>20.5</v>
      </c>
      <c r="B15" s="141">
        <v>0.91</v>
      </c>
      <c r="C15" s="142">
        <v>1.5914351851851851E-3</v>
      </c>
      <c r="D15" s="143">
        <v>0.20208333333333331</v>
      </c>
      <c r="E15" s="143">
        <v>0.41319444444444442</v>
      </c>
      <c r="F15" s="139"/>
      <c r="G15" s="138">
        <v>20.5</v>
      </c>
      <c r="H15" s="144">
        <v>0.91</v>
      </c>
      <c r="I15" s="145">
        <v>3.1134259259259257E-3</v>
      </c>
      <c r="J15" s="143">
        <v>0.40138888888888885</v>
      </c>
      <c r="K15" s="150">
        <v>0.6972222222222223</v>
      </c>
    </row>
    <row r="16" spans="1:11" x14ac:dyDescent="0.2">
      <c r="A16" s="147">
        <v>20</v>
      </c>
      <c r="B16" s="141">
        <v>0.9</v>
      </c>
      <c r="C16" s="142">
        <v>1.6076388888888887E-3</v>
      </c>
      <c r="D16" s="143">
        <v>0.20416666666666669</v>
      </c>
      <c r="E16" s="143">
        <v>0.41736111111111113</v>
      </c>
      <c r="F16" s="139"/>
      <c r="G16" s="138">
        <v>20</v>
      </c>
      <c r="H16" s="144">
        <v>0.9</v>
      </c>
      <c r="I16" s="145">
        <v>3.1446759259259258E-3</v>
      </c>
      <c r="J16" s="143">
        <v>0.4055555555555555</v>
      </c>
      <c r="K16" s="150">
        <v>0.7055555555555556</v>
      </c>
    </row>
    <row r="17" spans="1:11" x14ac:dyDescent="0.2">
      <c r="A17" s="147">
        <v>19.5</v>
      </c>
      <c r="B17" s="141">
        <v>0.89</v>
      </c>
      <c r="C17" s="142">
        <v>1.6226851851851853E-3</v>
      </c>
      <c r="D17" s="143">
        <v>0.20625000000000002</v>
      </c>
      <c r="E17" s="143">
        <v>0.42152777777777778</v>
      </c>
      <c r="F17" s="139"/>
      <c r="G17" s="138">
        <v>19.5</v>
      </c>
      <c r="H17" s="144">
        <v>0.89</v>
      </c>
      <c r="I17" s="145">
        <v>3.1770833333333334E-3</v>
      </c>
      <c r="J17" s="143">
        <v>0.41041666666666665</v>
      </c>
      <c r="K17" s="150">
        <v>0.71319444444444446</v>
      </c>
    </row>
    <row r="18" spans="1:11" x14ac:dyDescent="0.2">
      <c r="A18" s="147">
        <v>19</v>
      </c>
      <c r="B18" s="141">
        <v>0.88</v>
      </c>
      <c r="C18" s="142">
        <v>1.6388888888888887E-3</v>
      </c>
      <c r="D18" s="143">
        <v>0.20833333333333334</v>
      </c>
      <c r="E18" s="143">
        <v>0.42569444444444443</v>
      </c>
      <c r="F18" s="139"/>
      <c r="G18" s="138">
        <v>19</v>
      </c>
      <c r="H18" s="144">
        <v>0.88</v>
      </c>
      <c r="I18" s="145">
        <v>3.2083333333333334E-3</v>
      </c>
      <c r="J18" s="143">
        <v>0.4152777777777778</v>
      </c>
      <c r="K18" s="150">
        <v>0.72152777777777777</v>
      </c>
    </row>
    <row r="19" spans="1:11" x14ac:dyDescent="0.2">
      <c r="A19" s="147">
        <v>18.5</v>
      </c>
      <c r="B19" s="141">
        <v>0.87</v>
      </c>
      <c r="C19" s="142">
        <v>1.6562499999999997E-3</v>
      </c>
      <c r="D19" s="143">
        <v>0.21041666666666667</v>
      </c>
      <c r="E19" s="143">
        <v>0.42986111111111108</v>
      </c>
      <c r="F19" s="139"/>
      <c r="G19" s="138">
        <v>18.5</v>
      </c>
      <c r="H19" s="144">
        <v>0.87</v>
      </c>
      <c r="I19" s="145">
        <v>3.2407407407407406E-3</v>
      </c>
      <c r="J19" s="143">
        <v>0.4201388888888889</v>
      </c>
      <c r="K19" s="150">
        <v>0.72986111111111107</v>
      </c>
    </row>
    <row r="20" spans="1:11" x14ac:dyDescent="0.2">
      <c r="A20" s="147">
        <v>18</v>
      </c>
      <c r="B20" s="141">
        <v>0.86</v>
      </c>
      <c r="C20" s="142">
        <v>1.6724537037037036E-3</v>
      </c>
      <c r="D20" s="143">
        <v>0.21249999999999999</v>
      </c>
      <c r="E20" s="143">
        <v>0.43402777777777773</v>
      </c>
      <c r="F20" s="139"/>
      <c r="G20" s="138">
        <v>18</v>
      </c>
      <c r="H20" s="144">
        <v>0.86</v>
      </c>
      <c r="I20" s="145">
        <v>3.2731481481481479E-3</v>
      </c>
      <c r="J20" s="143">
        <v>0.42499999999999999</v>
      </c>
      <c r="K20" s="150">
        <v>0.73819444444444438</v>
      </c>
    </row>
    <row r="21" spans="1:11" x14ac:dyDescent="0.2">
      <c r="A21" s="147">
        <v>17.5</v>
      </c>
      <c r="B21" s="141">
        <v>0.85</v>
      </c>
      <c r="C21" s="142">
        <v>1.6886574074074076E-3</v>
      </c>
      <c r="D21" s="143">
        <v>0.21458333333333335</v>
      </c>
      <c r="E21" s="143">
        <v>0.43888888888888888</v>
      </c>
      <c r="F21" s="139"/>
      <c r="G21" s="138">
        <v>17.5</v>
      </c>
      <c r="H21" s="144">
        <v>0.85</v>
      </c>
      <c r="I21" s="145">
        <v>3.3055555555555551E-3</v>
      </c>
      <c r="J21" s="143">
        <v>0.42986111111111108</v>
      </c>
      <c r="K21" s="150">
        <v>0.74652777777777779</v>
      </c>
    </row>
    <row r="22" spans="1:11" x14ac:dyDescent="0.2">
      <c r="A22" s="147">
        <v>17</v>
      </c>
      <c r="B22" s="141">
        <v>0.84</v>
      </c>
      <c r="C22" s="142">
        <v>1.7060185185185184E-3</v>
      </c>
      <c r="D22" s="143">
        <v>0.21666666666666667</v>
      </c>
      <c r="E22" s="143">
        <v>0.44305555555555554</v>
      </c>
      <c r="F22" s="139"/>
      <c r="G22" s="138">
        <v>17</v>
      </c>
      <c r="H22" s="144">
        <v>0.84</v>
      </c>
      <c r="I22" s="145">
        <v>3.3391203703703708E-3</v>
      </c>
      <c r="J22" s="143">
        <v>0.43472222222222223</v>
      </c>
      <c r="K22" s="150">
        <v>0.75555555555555554</v>
      </c>
    </row>
    <row r="23" spans="1:11" x14ac:dyDescent="0.2">
      <c r="A23" s="147">
        <v>16.5</v>
      </c>
      <c r="B23" s="141">
        <v>0.83</v>
      </c>
      <c r="C23" s="142">
        <v>1.7233796296296294E-3</v>
      </c>
      <c r="D23" s="143">
        <v>0.21875</v>
      </c>
      <c r="E23" s="143">
        <v>0.44722222222222219</v>
      </c>
      <c r="F23" s="139"/>
      <c r="G23" s="138">
        <v>16.5</v>
      </c>
      <c r="H23" s="144">
        <v>0.83</v>
      </c>
      <c r="I23" s="145">
        <v>3.3715277777777784E-3</v>
      </c>
      <c r="J23" s="143">
        <v>0.44027777777777777</v>
      </c>
      <c r="K23" s="150">
        <v>0.76458333333333339</v>
      </c>
    </row>
    <row r="24" spans="1:11" x14ac:dyDescent="0.2">
      <c r="A24" s="147">
        <v>16</v>
      </c>
      <c r="B24" s="141">
        <v>0.82</v>
      </c>
      <c r="C24" s="142">
        <v>1.7407407407407408E-3</v>
      </c>
      <c r="D24" s="143">
        <v>0.22083333333333333</v>
      </c>
      <c r="E24" s="143">
        <v>0.45208333333333334</v>
      </c>
      <c r="F24" s="139"/>
      <c r="G24" s="138">
        <v>16</v>
      </c>
      <c r="H24" s="144">
        <v>0.82</v>
      </c>
      <c r="I24" s="145">
        <v>3.40625E-3</v>
      </c>
      <c r="J24" s="143">
        <v>0.44513888888888892</v>
      </c>
      <c r="K24" s="150">
        <v>0.77430555555555547</v>
      </c>
    </row>
    <row r="25" spans="1:11" x14ac:dyDescent="0.2">
      <c r="A25" s="147">
        <v>15.5</v>
      </c>
      <c r="B25" s="141">
        <v>0.81</v>
      </c>
      <c r="C25" s="142">
        <v>1.7581018518518518E-3</v>
      </c>
      <c r="D25" s="143">
        <v>0.22291666666666665</v>
      </c>
      <c r="E25" s="143">
        <v>0.45624999999999999</v>
      </c>
      <c r="F25" s="139"/>
      <c r="G25" s="138">
        <v>15.5</v>
      </c>
      <c r="H25" s="144">
        <v>0.81</v>
      </c>
      <c r="I25" s="145">
        <v>3.4398148148148144E-3</v>
      </c>
      <c r="J25" s="143">
        <v>0.45069444444444445</v>
      </c>
      <c r="K25" s="150">
        <v>0.78333333333333333</v>
      </c>
    </row>
    <row r="26" spans="1:11" x14ac:dyDescent="0.2">
      <c r="A26" s="147">
        <v>15</v>
      </c>
      <c r="B26" s="141">
        <v>0.8</v>
      </c>
      <c r="C26" s="142">
        <v>1.7754629629629631E-3</v>
      </c>
      <c r="D26" s="143">
        <v>0.22569444444444445</v>
      </c>
      <c r="E26" s="143">
        <v>0.46111111111111108</v>
      </c>
      <c r="F26" s="139"/>
      <c r="G26" s="138">
        <v>15</v>
      </c>
      <c r="H26" s="144">
        <v>0.8</v>
      </c>
      <c r="I26" s="145">
        <v>3.4745370370370368E-3</v>
      </c>
      <c r="J26" s="143">
        <v>0.45694444444444443</v>
      </c>
      <c r="K26" s="150">
        <v>0.79305555555555562</v>
      </c>
    </row>
    <row r="27" spans="1:11" x14ac:dyDescent="0.2">
      <c r="A27" s="147">
        <v>14.5</v>
      </c>
      <c r="B27" s="141">
        <v>0.79</v>
      </c>
      <c r="C27" s="142">
        <v>1.7928240740740741E-3</v>
      </c>
      <c r="D27" s="143">
        <v>0.22777777777777777</v>
      </c>
      <c r="E27" s="143">
        <v>0.46527777777777773</v>
      </c>
      <c r="F27" s="139"/>
      <c r="G27" s="138">
        <v>14.5</v>
      </c>
      <c r="H27" s="144">
        <v>0.79</v>
      </c>
      <c r="I27" s="145">
        <v>3.5092592592592593E-3</v>
      </c>
      <c r="J27" s="143">
        <v>0.46249999999999997</v>
      </c>
      <c r="K27" s="150">
        <v>0.80347222222222225</v>
      </c>
    </row>
    <row r="28" spans="1:11" x14ac:dyDescent="0.2">
      <c r="A28" s="147">
        <v>14</v>
      </c>
      <c r="B28" s="141">
        <v>0.78</v>
      </c>
      <c r="C28" s="142">
        <v>1.8113425925925927E-3</v>
      </c>
      <c r="D28" s="143">
        <v>0.2298611111111111</v>
      </c>
      <c r="E28" s="143">
        <v>0.47013888888888888</v>
      </c>
      <c r="F28" s="139"/>
      <c r="G28" s="138">
        <v>14</v>
      </c>
      <c r="H28" s="144">
        <v>0.78</v>
      </c>
      <c r="I28" s="145">
        <v>3.5439814814814817E-3</v>
      </c>
      <c r="J28" s="143">
        <v>0.4680555555555555</v>
      </c>
      <c r="K28" s="150">
        <v>0.81388888888888899</v>
      </c>
    </row>
    <row r="29" spans="1:11" x14ac:dyDescent="0.2">
      <c r="A29" s="147">
        <v>13.5</v>
      </c>
      <c r="B29" s="141">
        <v>0.77</v>
      </c>
      <c r="C29" s="142">
        <v>1.8287037037037037E-3</v>
      </c>
      <c r="D29" s="143">
        <v>0.23194444444444443</v>
      </c>
      <c r="E29" s="143">
        <v>0.47500000000000003</v>
      </c>
      <c r="F29" s="139"/>
      <c r="G29" s="138">
        <v>13.5</v>
      </c>
      <c r="H29" s="144">
        <v>0.77</v>
      </c>
      <c r="I29" s="145">
        <v>3.5798611111111114E-3</v>
      </c>
      <c r="J29" s="143">
        <v>0.47430555555555554</v>
      </c>
      <c r="K29" s="150">
        <v>0.82430555555555562</v>
      </c>
    </row>
    <row r="30" spans="1:11" x14ac:dyDescent="0.2">
      <c r="A30" s="147">
        <v>13</v>
      </c>
      <c r="B30" s="141">
        <v>0.76</v>
      </c>
      <c r="C30" s="142">
        <v>1.8472222222222223E-3</v>
      </c>
      <c r="D30" s="143">
        <v>0.23472222222222219</v>
      </c>
      <c r="E30" s="143">
        <v>0.47986111111111113</v>
      </c>
      <c r="F30" s="139"/>
      <c r="G30" s="138">
        <v>13</v>
      </c>
      <c r="H30" s="144">
        <v>0.76</v>
      </c>
      <c r="I30" s="145">
        <v>3.615740740740741E-3</v>
      </c>
      <c r="J30" s="143">
        <v>0.48055555555555557</v>
      </c>
      <c r="K30" s="150">
        <v>0.8354166666666667</v>
      </c>
    </row>
    <row r="31" spans="1:11" x14ac:dyDescent="0.2">
      <c r="A31" s="147">
        <v>12.5</v>
      </c>
      <c r="B31" s="141">
        <v>0.75</v>
      </c>
      <c r="C31" s="142">
        <v>1.8657407407407407E-3</v>
      </c>
      <c r="D31" s="143">
        <v>0.23680555555555557</v>
      </c>
      <c r="E31" s="143">
        <v>0.48472222222222222</v>
      </c>
      <c r="F31" s="139"/>
      <c r="G31" s="138">
        <v>12.5</v>
      </c>
      <c r="H31" s="144">
        <v>0.75</v>
      </c>
      <c r="I31" s="145">
        <v>3.6516203703703706E-3</v>
      </c>
      <c r="J31" s="143">
        <v>0.48680555555555555</v>
      </c>
      <c r="K31" s="150">
        <v>0.84652777777777777</v>
      </c>
    </row>
    <row r="32" spans="1:11" x14ac:dyDescent="0.2">
      <c r="A32" s="147">
        <v>12</v>
      </c>
      <c r="B32" s="141">
        <v>0.74</v>
      </c>
      <c r="C32" s="142">
        <v>1.8842592592592594E-3</v>
      </c>
      <c r="D32" s="143">
        <v>0.23958333333333334</v>
      </c>
      <c r="E32" s="143">
        <v>0.48958333333333331</v>
      </c>
      <c r="F32" s="139"/>
      <c r="G32" s="138">
        <v>12</v>
      </c>
      <c r="H32" s="144">
        <v>0.74</v>
      </c>
      <c r="I32" s="145">
        <v>3.6874999999999998E-3</v>
      </c>
      <c r="J32" s="143">
        <v>0.49374999999999997</v>
      </c>
      <c r="K32" s="150">
        <v>0.85763888888888884</v>
      </c>
    </row>
    <row r="33" spans="1:11" x14ac:dyDescent="0.2">
      <c r="A33" s="147">
        <v>11.5</v>
      </c>
      <c r="B33" s="141">
        <v>0.73</v>
      </c>
      <c r="C33" s="142">
        <v>1.9027777777777778E-3</v>
      </c>
      <c r="D33" s="143">
        <v>0.24166666666666667</v>
      </c>
      <c r="E33" s="143">
        <v>0.49444444444444446</v>
      </c>
      <c r="F33" s="139"/>
      <c r="G33" s="138">
        <v>11.5</v>
      </c>
      <c r="H33" s="144">
        <v>0.73</v>
      </c>
      <c r="I33" s="145">
        <v>3.7245370370370371E-3</v>
      </c>
      <c r="J33" s="143">
        <v>0.50069444444444444</v>
      </c>
      <c r="K33" s="150">
        <v>0.86944444444444446</v>
      </c>
    </row>
    <row r="34" spans="1:11" x14ac:dyDescent="0.2">
      <c r="A34" s="147">
        <v>11</v>
      </c>
      <c r="B34" s="141">
        <v>0.72</v>
      </c>
      <c r="C34" s="142">
        <v>1.9224537037037038E-3</v>
      </c>
      <c r="D34" s="143">
        <v>0.24374999999999999</v>
      </c>
      <c r="E34" s="143">
        <v>0.4993055555555555</v>
      </c>
      <c r="F34" s="139"/>
      <c r="G34" s="138">
        <v>11</v>
      </c>
      <c r="H34" s="144">
        <v>0.72</v>
      </c>
      <c r="I34" s="145">
        <v>3.7615740740740739E-3</v>
      </c>
      <c r="J34" s="143">
        <v>0.50763888888888886</v>
      </c>
      <c r="K34" s="150">
        <v>0.88124999999999998</v>
      </c>
    </row>
    <row r="35" spans="1:11" x14ac:dyDescent="0.2">
      <c r="A35" s="147">
        <v>10.5</v>
      </c>
      <c r="B35" s="141">
        <v>0.71</v>
      </c>
      <c r="C35" s="142">
        <v>1.9409722222222222E-3</v>
      </c>
      <c r="D35" s="143">
        <v>0.24652777777777779</v>
      </c>
      <c r="E35" s="143">
        <v>0.50416666666666665</v>
      </c>
      <c r="F35" s="139"/>
      <c r="G35" s="138">
        <v>10.5</v>
      </c>
      <c r="H35" s="144">
        <v>0.71</v>
      </c>
      <c r="I35" s="145">
        <v>3.7997685185185183E-3</v>
      </c>
      <c r="J35" s="143">
        <v>0.51458333333333328</v>
      </c>
      <c r="K35" s="150">
        <v>0.89374999999999993</v>
      </c>
    </row>
    <row r="36" spans="1:11" x14ac:dyDescent="0.2">
      <c r="A36" s="147">
        <v>10</v>
      </c>
      <c r="B36" s="141">
        <v>0.7</v>
      </c>
      <c r="C36" s="142">
        <v>1.960648148148148E-3</v>
      </c>
      <c r="D36" s="143">
        <v>0.24930555555555556</v>
      </c>
      <c r="E36" s="143">
        <v>0.50902777777777775</v>
      </c>
      <c r="F36" s="139"/>
      <c r="G36" s="138">
        <v>10</v>
      </c>
      <c r="H36" s="144">
        <v>0.7</v>
      </c>
      <c r="I36" s="145">
        <v>3.8379629629629627E-3</v>
      </c>
      <c r="J36" s="143">
        <v>0.52152777777777781</v>
      </c>
      <c r="K36" s="150">
        <v>0.90694444444444444</v>
      </c>
    </row>
    <row r="37" spans="1:11" x14ac:dyDescent="0.2">
      <c r="A37" s="147">
        <v>9.5</v>
      </c>
      <c r="B37" s="141">
        <v>0.69</v>
      </c>
      <c r="C37" s="142">
        <v>1.980324074074074E-3</v>
      </c>
      <c r="D37" s="143">
        <v>0.25138888888888888</v>
      </c>
      <c r="E37" s="143">
        <v>0.51458333333333328</v>
      </c>
      <c r="F37" s="139"/>
      <c r="G37" s="138">
        <v>9.5</v>
      </c>
      <c r="H37" s="144">
        <v>0.69</v>
      </c>
      <c r="I37" s="145">
        <v>3.8761574074074076E-3</v>
      </c>
      <c r="J37" s="143">
        <v>0.52916666666666667</v>
      </c>
      <c r="K37" s="150">
        <v>0.92013888888888884</v>
      </c>
    </row>
    <row r="38" spans="1:11" x14ac:dyDescent="0.2">
      <c r="A38" s="147">
        <v>9</v>
      </c>
      <c r="B38" s="141">
        <v>0.68</v>
      </c>
      <c r="C38" s="142">
        <v>2E-3</v>
      </c>
      <c r="D38" s="143">
        <v>0.25416666666666665</v>
      </c>
      <c r="E38" s="143">
        <v>0.51944444444444449</v>
      </c>
      <c r="F38" s="139"/>
      <c r="G38" s="138">
        <v>9</v>
      </c>
      <c r="H38" s="144">
        <v>0.68</v>
      </c>
      <c r="I38" s="145">
        <v>3.914351851851852E-3</v>
      </c>
      <c r="J38" s="143">
        <v>0.53749999999999998</v>
      </c>
      <c r="K38" s="150">
        <v>0.93333333333333324</v>
      </c>
    </row>
    <row r="39" spans="1:11" x14ac:dyDescent="0.2">
      <c r="A39" s="147">
        <v>8.5</v>
      </c>
      <c r="B39" s="141">
        <v>0.67</v>
      </c>
      <c r="C39" s="142">
        <v>2.0208333333333332E-3</v>
      </c>
      <c r="D39" s="143">
        <v>0.25625000000000003</v>
      </c>
      <c r="E39" s="143">
        <v>0.52430555555555558</v>
      </c>
      <c r="F39" s="139"/>
      <c r="G39" s="138">
        <v>8.5</v>
      </c>
      <c r="H39" s="144">
        <v>0.67</v>
      </c>
      <c r="I39" s="145">
        <v>3.9537037037037032E-3</v>
      </c>
      <c r="J39" s="143">
        <v>0.54513888888888895</v>
      </c>
      <c r="K39" s="150">
        <v>0.9472222222222223</v>
      </c>
    </row>
    <row r="40" spans="1:11" x14ac:dyDescent="0.2">
      <c r="A40" s="147">
        <v>8</v>
      </c>
      <c r="B40" s="141">
        <v>0.66</v>
      </c>
      <c r="C40" s="142">
        <v>2.0405092592592593E-3</v>
      </c>
      <c r="D40" s="143">
        <v>0.2590277777777778</v>
      </c>
      <c r="E40" s="143">
        <v>0.52986111111111112</v>
      </c>
      <c r="F40" s="139"/>
      <c r="G40" s="138">
        <v>8</v>
      </c>
      <c r="H40" s="144">
        <v>0.66</v>
      </c>
      <c r="I40" s="145">
        <v>3.9930555555555561E-3</v>
      </c>
      <c r="J40" s="143">
        <v>0.55347222222222225</v>
      </c>
      <c r="K40" s="150">
        <v>0.96180555555555547</v>
      </c>
    </row>
    <row r="41" spans="1:11" x14ac:dyDescent="0.2">
      <c r="A41" s="156">
        <v>7.5</v>
      </c>
      <c r="B41" s="157">
        <v>0.65</v>
      </c>
      <c r="C41" s="158">
        <v>2.0613425925925925E-3</v>
      </c>
      <c r="D41" s="159">
        <v>0.26180555555555557</v>
      </c>
      <c r="E41" s="159">
        <v>0.53541666666666665</v>
      </c>
      <c r="F41" s="160"/>
      <c r="G41" s="161">
        <v>7.5</v>
      </c>
      <c r="H41" s="162">
        <v>0.65</v>
      </c>
      <c r="I41" s="163">
        <v>4.0335648148148153E-3</v>
      </c>
      <c r="J41" s="159">
        <v>0.56180555555555556</v>
      </c>
      <c r="K41" s="164">
        <v>0.97638888888888886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5"/>
  <sheetViews>
    <sheetView workbookViewId="0">
      <selection activeCell="G20" sqref="G20"/>
    </sheetView>
  </sheetViews>
  <sheetFormatPr baseColWidth="10" defaultRowHeight="16" x14ac:dyDescent="0.2"/>
  <cols>
    <col min="2" max="2" width="22.6640625" customWidth="1"/>
    <col min="3" max="3" width="26" customWidth="1"/>
    <col min="4" max="4" width="26.83203125" customWidth="1"/>
  </cols>
  <sheetData>
    <row r="1" spans="1:5" ht="17" thickBot="1" x14ac:dyDescent="0.25"/>
    <row r="2" spans="1:5" ht="57" customHeight="1" x14ac:dyDescent="0.2">
      <c r="A2" s="193"/>
      <c r="B2" s="196" t="s">
        <v>12</v>
      </c>
      <c r="C2" s="196" t="s">
        <v>13</v>
      </c>
      <c r="D2" s="196" t="s">
        <v>14</v>
      </c>
      <c r="E2" s="1"/>
    </row>
    <row r="3" spans="1:5" x14ac:dyDescent="0.2">
      <c r="A3" s="194"/>
      <c r="B3" s="197"/>
      <c r="C3" s="197"/>
      <c r="D3" s="197"/>
      <c r="E3" s="1"/>
    </row>
    <row r="4" spans="1:5" ht="17" thickBot="1" x14ac:dyDescent="0.25">
      <c r="A4" s="195"/>
      <c r="B4" s="198"/>
      <c r="C4" s="198"/>
      <c r="D4" s="198"/>
      <c r="E4" s="1"/>
    </row>
    <row r="5" spans="1:5" ht="17" thickBot="1" x14ac:dyDescent="0.25">
      <c r="A5" s="2" t="s">
        <v>15</v>
      </c>
      <c r="B5" s="103" t="s">
        <v>2</v>
      </c>
      <c r="C5" s="103" t="s">
        <v>2</v>
      </c>
      <c r="D5" s="103" t="s">
        <v>2</v>
      </c>
      <c r="E5" s="1"/>
    </row>
    <row r="6" spans="1:5" ht="17" thickBot="1" x14ac:dyDescent="0.25">
      <c r="A6" s="3">
        <v>1</v>
      </c>
      <c r="B6" s="92">
        <v>1600</v>
      </c>
      <c r="C6" s="92">
        <v>1200</v>
      </c>
      <c r="D6" s="92">
        <v>1000</v>
      </c>
      <c r="E6" s="1"/>
    </row>
    <row r="7" spans="1:5" ht="17" thickBot="1" x14ac:dyDescent="0.25">
      <c r="A7" s="3">
        <v>2</v>
      </c>
      <c r="B7" s="92">
        <v>1480</v>
      </c>
      <c r="C7" s="92">
        <v>1110</v>
      </c>
      <c r="D7" s="92">
        <v>925</v>
      </c>
      <c r="E7" s="1"/>
    </row>
    <row r="8" spans="1:5" ht="17" thickBot="1" x14ac:dyDescent="0.25">
      <c r="A8" s="3">
        <v>3</v>
      </c>
      <c r="B8" s="92">
        <v>1369</v>
      </c>
      <c r="C8" s="92">
        <v>1026.75</v>
      </c>
      <c r="D8" s="92">
        <v>855.63</v>
      </c>
      <c r="E8" s="1"/>
    </row>
    <row r="9" spans="1:5" ht="17" thickBot="1" x14ac:dyDescent="0.25">
      <c r="A9" s="3">
        <v>4</v>
      </c>
      <c r="B9" s="92">
        <v>1266.33</v>
      </c>
      <c r="C9" s="92">
        <v>949.74</v>
      </c>
      <c r="D9" s="92">
        <v>791.45</v>
      </c>
      <c r="E9" s="1"/>
    </row>
    <row r="10" spans="1:5" ht="17" thickBot="1" x14ac:dyDescent="0.25">
      <c r="A10" s="3">
        <v>5</v>
      </c>
      <c r="B10" s="92">
        <v>1171.3499999999999</v>
      </c>
      <c r="C10" s="92">
        <v>878.51</v>
      </c>
      <c r="D10" s="92">
        <v>732.09</v>
      </c>
      <c r="E10" s="1"/>
    </row>
    <row r="11" spans="1:5" ht="17" thickBot="1" x14ac:dyDescent="0.25">
      <c r="A11" s="3">
        <v>6</v>
      </c>
      <c r="B11" s="92">
        <v>1083.5</v>
      </c>
      <c r="C11" s="92">
        <v>812.62</v>
      </c>
      <c r="D11" s="92">
        <v>677.19</v>
      </c>
      <c r="E11" s="1"/>
    </row>
    <row r="12" spans="1:5" ht="17" thickBot="1" x14ac:dyDescent="0.25">
      <c r="A12" s="3">
        <v>7</v>
      </c>
      <c r="B12" s="92">
        <v>1002.24</v>
      </c>
      <c r="C12" s="92">
        <v>751.68</v>
      </c>
      <c r="D12" s="92">
        <v>626.4</v>
      </c>
      <c r="E12" s="1"/>
    </row>
    <row r="13" spans="1:5" ht="17" thickBot="1" x14ac:dyDescent="0.25">
      <c r="A13" s="3">
        <v>8</v>
      </c>
      <c r="B13" s="92">
        <v>927.07</v>
      </c>
      <c r="C13" s="92">
        <v>695.3</v>
      </c>
      <c r="D13" s="92">
        <v>579.41999999999996</v>
      </c>
      <c r="E13" s="1"/>
    </row>
    <row r="14" spans="1:5" ht="17" thickBot="1" x14ac:dyDescent="0.25">
      <c r="A14" s="3">
        <v>9</v>
      </c>
      <c r="B14" s="92">
        <v>857.54</v>
      </c>
      <c r="C14" s="92">
        <v>643.15</v>
      </c>
      <c r="D14" s="92">
        <v>535.96</v>
      </c>
      <c r="E14" s="1"/>
    </row>
    <row r="15" spans="1:5" ht="17" thickBot="1" x14ac:dyDescent="0.25">
      <c r="A15" s="3">
        <v>10</v>
      </c>
      <c r="B15" s="92">
        <v>793.22</v>
      </c>
      <c r="C15" s="92">
        <v>594.91999999999996</v>
      </c>
      <c r="D15" s="92">
        <v>495.76</v>
      </c>
      <c r="E15" s="1"/>
    </row>
    <row r="16" spans="1:5" ht="17" thickBot="1" x14ac:dyDescent="0.25">
      <c r="A16" s="3">
        <v>11</v>
      </c>
      <c r="B16" s="92">
        <v>733.73</v>
      </c>
      <c r="C16" s="92">
        <v>550.29999999999995</v>
      </c>
      <c r="D16" s="92">
        <v>458.58</v>
      </c>
      <c r="E16" s="1"/>
    </row>
    <row r="17" spans="1:5" ht="17" thickBot="1" x14ac:dyDescent="0.25">
      <c r="A17" s="3">
        <v>12</v>
      </c>
      <c r="B17" s="92">
        <v>678.7</v>
      </c>
      <c r="C17" s="92">
        <v>509.03</v>
      </c>
      <c r="D17" s="92">
        <v>424.19</v>
      </c>
      <c r="E17" s="1"/>
    </row>
    <row r="18" spans="1:5" ht="17" thickBot="1" x14ac:dyDescent="0.25">
      <c r="A18" s="3">
        <v>13</v>
      </c>
      <c r="B18" s="92">
        <v>627.79999999999995</v>
      </c>
      <c r="C18" s="92">
        <v>470.85</v>
      </c>
      <c r="D18" s="92">
        <v>392.37</v>
      </c>
      <c r="E18" s="1"/>
    </row>
    <row r="19" spans="1:5" ht="17" thickBot="1" x14ac:dyDescent="0.25">
      <c r="A19" s="3">
        <v>14</v>
      </c>
      <c r="B19" s="92">
        <v>580.71</v>
      </c>
      <c r="C19" s="92">
        <v>435.54</v>
      </c>
      <c r="D19" s="92">
        <v>362.95</v>
      </c>
      <c r="E19" s="1"/>
    </row>
    <row r="20" spans="1:5" ht="17" thickBot="1" x14ac:dyDescent="0.25">
      <c r="A20" s="3">
        <v>15</v>
      </c>
      <c r="B20" s="92">
        <v>537.16</v>
      </c>
      <c r="C20" s="92">
        <v>402.87</v>
      </c>
      <c r="D20" s="92">
        <v>335.73</v>
      </c>
      <c r="E20" s="1"/>
    </row>
    <row r="21" spans="1:5" ht="17" thickBot="1" x14ac:dyDescent="0.25">
      <c r="A21" s="3">
        <v>16</v>
      </c>
      <c r="B21" s="92">
        <v>496.87</v>
      </c>
      <c r="C21" s="92">
        <v>372.66</v>
      </c>
      <c r="D21" s="92">
        <v>310.55</v>
      </c>
      <c r="E21" s="1"/>
    </row>
    <row r="22" spans="1:5" ht="17" thickBot="1" x14ac:dyDescent="0.25">
      <c r="A22" s="3">
        <v>17</v>
      </c>
      <c r="B22" s="92">
        <v>459.61</v>
      </c>
      <c r="C22" s="92">
        <v>344.71</v>
      </c>
      <c r="D22" s="92">
        <v>287.26</v>
      </c>
      <c r="E22" s="1"/>
    </row>
    <row r="23" spans="1:5" ht="17" thickBot="1" x14ac:dyDescent="0.25">
      <c r="A23" s="3">
        <v>18</v>
      </c>
      <c r="B23" s="92">
        <v>425.14</v>
      </c>
      <c r="C23" s="92">
        <v>318.85000000000002</v>
      </c>
      <c r="D23" s="92">
        <v>265.70999999999998</v>
      </c>
      <c r="E23" s="1"/>
    </row>
    <row r="24" spans="1:5" ht="17" thickBot="1" x14ac:dyDescent="0.25">
      <c r="A24" s="3">
        <v>19</v>
      </c>
      <c r="B24" s="92">
        <v>393.25</v>
      </c>
      <c r="C24" s="92">
        <v>294.94</v>
      </c>
      <c r="D24" s="92">
        <v>245.78</v>
      </c>
      <c r="E24" s="1"/>
    </row>
    <row r="25" spans="1:5" ht="17" thickBot="1" x14ac:dyDescent="0.25">
      <c r="A25" s="3">
        <v>20</v>
      </c>
      <c r="B25" s="92">
        <v>363.76</v>
      </c>
      <c r="C25" s="92">
        <v>272.82</v>
      </c>
      <c r="D25" s="92">
        <v>227.35</v>
      </c>
      <c r="E25" s="1"/>
    </row>
    <row r="26" spans="1:5" ht="17" thickBot="1" x14ac:dyDescent="0.25">
      <c r="A26" s="3">
        <v>21</v>
      </c>
      <c r="B26" s="92">
        <v>336.48</v>
      </c>
      <c r="C26" s="92">
        <v>252.36</v>
      </c>
      <c r="D26" s="92">
        <v>210.3</v>
      </c>
      <c r="E26" s="1"/>
    </row>
    <row r="27" spans="1:5" ht="17" thickBot="1" x14ac:dyDescent="0.25">
      <c r="A27" s="3">
        <v>22</v>
      </c>
      <c r="B27" s="92">
        <v>311.24</v>
      </c>
      <c r="C27" s="92">
        <v>233.43</v>
      </c>
      <c r="D27" s="92">
        <v>194.53</v>
      </c>
      <c r="E27" s="1"/>
    </row>
    <row r="28" spans="1:5" ht="17" thickBot="1" x14ac:dyDescent="0.25">
      <c r="A28" s="3">
        <v>23</v>
      </c>
      <c r="B28" s="92">
        <v>287.89999999999998</v>
      </c>
      <c r="C28" s="92">
        <v>215.92</v>
      </c>
      <c r="D28" s="92">
        <v>179.94</v>
      </c>
      <c r="E28" s="1"/>
    </row>
    <row r="29" spans="1:5" ht="17" thickBot="1" x14ac:dyDescent="0.25">
      <c r="A29" s="3">
        <v>24</v>
      </c>
      <c r="B29" s="92">
        <v>266.31</v>
      </c>
      <c r="C29" s="92">
        <v>199.73</v>
      </c>
      <c r="D29" s="92">
        <v>166.44</v>
      </c>
      <c r="E29" s="1"/>
    </row>
    <row r="30" spans="1:5" ht="17" thickBot="1" x14ac:dyDescent="0.25">
      <c r="A30" s="3">
        <v>25</v>
      </c>
      <c r="B30" s="92">
        <v>246.33</v>
      </c>
      <c r="C30" s="92">
        <v>184.75</v>
      </c>
      <c r="D30" s="92">
        <v>153.96</v>
      </c>
      <c r="E30" s="1"/>
    </row>
    <row r="31" spans="1:5" ht="17" thickBot="1" x14ac:dyDescent="0.25">
      <c r="A31" s="3">
        <v>26</v>
      </c>
      <c r="B31" s="92">
        <v>227.86</v>
      </c>
      <c r="C31" s="92">
        <v>170.89</v>
      </c>
      <c r="D31" s="92">
        <v>142.41</v>
      </c>
      <c r="E31" s="1"/>
    </row>
    <row r="32" spans="1:5" ht="17" thickBot="1" x14ac:dyDescent="0.25">
      <c r="A32" s="3">
        <v>27</v>
      </c>
      <c r="B32" s="92">
        <v>210.77</v>
      </c>
      <c r="C32" s="92">
        <v>158.08000000000001</v>
      </c>
      <c r="D32" s="92">
        <v>131.72999999999999</v>
      </c>
      <c r="E32" s="1"/>
    </row>
    <row r="33" spans="1:5" ht="17" thickBot="1" x14ac:dyDescent="0.25">
      <c r="A33" s="3">
        <v>28</v>
      </c>
      <c r="B33" s="92">
        <v>194.96</v>
      </c>
      <c r="C33" s="92">
        <v>146.22</v>
      </c>
      <c r="D33" s="92">
        <v>121.85</v>
      </c>
      <c r="E33" s="1"/>
    </row>
    <row r="34" spans="1:5" ht="17" thickBot="1" x14ac:dyDescent="0.25">
      <c r="A34" s="3">
        <v>29</v>
      </c>
      <c r="B34" s="92">
        <v>180.34</v>
      </c>
      <c r="C34" s="92">
        <v>135.25</v>
      </c>
      <c r="D34" s="92">
        <v>112.71</v>
      </c>
      <c r="E34" s="1"/>
    </row>
    <row r="35" spans="1:5" ht="17" thickBot="1" x14ac:dyDescent="0.25">
      <c r="A35" s="3">
        <v>30</v>
      </c>
      <c r="B35" s="92">
        <v>166.81</v>
      </c>
      <c r="C35" s="92">
        <v>125.11</v>
      </c>
      <c r="D35" s="92">
        <v>104.26</v>
      </c>
      <c r="E35" s="1"/>
    </row>
  </sheetData>
  <mergeCells count="4">
    <mergeCell ref="A2:A4"/>
    <mergeCell ref="B2:B4"/>
    <mergeCell ref="C2:C4"/>
    <mergeCell ref="D2:D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4F312-F14F-804F-AAC8-D59CFDF4B3A9}">
  <dimension ref="A2:E29"/>
  <sheetViews>
    <sheetView workbookViewId="0">
      <selection activeCell="A4" sqref="A4:A29"/>
    </sheetView>
  </sheetViews>
  <sheetFormatPr baseColWidth="10" defaultRowHeight="16" x14ac:dyDescent="0.2"/>
  <cols>
    <col min="2" max="5" width="30.83203125" customWidth="1"/>
  </cols>
  <sheetData>
    <row r="2" spans="1:5" x14ac:dyDescent="0.2">
      <c r="A2" s="101"/>
      <c r="B2" s="101" t="s">
        <v>1178</v>
      </c>
      <c r="C2" s="101"/>
      <c r="D2" s="101" t="s">
        <v>1179</v>
      </c>
      <c r="E2" s="101"/>
    </row>
    <row r="3" spans="1:5" x14ac:dyDescent="0.2">
      <c r="A3" s="101"/>
      <c r="B3" s="101" t="s">
        <v>1180</v>
      </c>
      <c r="C3" s="101" t="s">
        <v>1181</v>
      </c>
      <c r="D3" s="101" t="s">
        <v>1180</v>
      </c>
      <c r="E3" s="101" t="s">
        <v>1181</v>
      </c>
    </row>
    <row r="4" spans="1:5" x14ac:dyDescent="0.2">
      <c r="A4" s="101">
        <v>1</v>
      </c>
      <c r="B4" s="102" t="s">
        <v>1184</v>
      </c>
      <c r="C4" s="102" t="s">
        <v>1188</v>
      </c>
      <c r="D4" s="102" t="s">
        <v>1184</v>
      </c>
      <c r="E4" s="102" t="s">
        <v>1185</v>
      </c>
    </row>
    <row r="5" spans="1:5" x14ac:dyDescent="0.2">
      <c r="A5" s="101">
        <v>2</v>
      </c>
      <c r="B5" s="102" t="s">
        <v>1182</v>
      </c>
      <c r="C5" s="102" t="s">
        <v>1183</v>
      </c>
      <c r="D5" s="102" t="s">
        <v>1184</v>
      </c>
      <c r="E5" s="102" t="s">
        <v>1187</v>
      </c>
    </row>
    <row r="6" spans="1:5" x14ac:dyDescent="0.2">
      <c r="A6" s="101">
        <v>3</v>
      </c>
      <c r="B6" s="102" t="s">
        <v>1182</v>
      </c>
      <c r="C6" s="102" t="s">
        <v>1186</v>
      </c>
      <c r="D6" s="102" t="s">
        <v>1189</v>
      </c>
      <c r="E6" s="102" t="s">
        <v>1190</v>
      </c>
    </row>
    <row r="7" spans="1:5" x14ac:dyDescent="0.2">
      <c r="A7" s="101">
        <v>4</v>
      </c>
      <c r="B7" s="102" t="s">
        <v>1182</v>
      </c>
      <c r="C7" s="102" t="s">
        <v>1191</v>
      </c>
      <c r="D7" s="102" t="s">
        <v>1192</v>
      </c>
      <c r="E7" s="102" t="s">
        <v>1193</v>
      </c>
    </row>
    <row r="8" spans="1:5" x14ac:dyDescent="0.2">
      <c r="A8" s="101">
        <v>5</v>
      </c>
      <c r="B8" s="102" t="s">
        <v>1182</v>
      </c>
      <c r="C8" s="102" t="s">
        <v>1194</v>
      </c>
      <c r="D8" s="102" t="s">
        <v>1192</v>
      </c>
      <c r="E8" s="102" t="s">
        <v>1195</v>
      </c>
    </row>
    <row r="9" spans="1:5" x14ac:dyDescent="0.2">
      <c r="A9" s="101">
        <v>6</v>
      </c>
      <c r="B9" s="102"/>
      <c r="C9" s="102"/>
      <c r="D9" s="102" t="s">
        <v>1192</v>
      </c>
      <c r="E9" s="102" t="s">
        <v>1196</v>
      </c>
    </row>
    <row r="10" spans="1:5" x14ac:dyDescent="0.2">
      <c r="A10" s="101">
        <v>7</v>
      </c>
      <c r="B10" s="102"/>
      <c r="C10" s="102"/>
      <c r="D10" s="102" t="s">
        <v>1192</v>
      </c>
      <c r="E10" s="102" t="s">
        <v>1198</v>
      </c>
    </row>
    <row r="11" spans="1:5" x14ac:dyDescent="0.2">
      <c r="A11" s="101">
        <v>8</v>
      </c>
      <c r="B11" s="102"/>
      <c r="C11" s="102"/>
      <c r="D11" s="102" t="s">
        <v>1192</v>
      </c>
      <c r="E11" s="102" t="s">
        <v>1199</v>
      </c>
    </row>
    <row r="12" spans="1:5" x14ac:dyDescent="0.2">
      <c r="A12" s="101">
        <v>9</v>
      </c>
      <c r="B12" s="102"/>
      <c r="C12" s="102"/>
      <c r="D12" s="102" t="s">
        <v>1192</v>
      </c>
      <c r="E12" s="102" t="s">
        <v>1200</v>
      </c>
    </row>
    <row r="13" spans="1:5" x14ac:dyDescent="0.2">
      <c r="A13" s="101">
        <v>10</v>
      </c>
      <c r="B13" s="102"/>
      <c r="C13" s="102"/>
      <c r="D13" s="102" t="s">
        <v>1201</v>
      </c>
      <c r="E13" s="102" t="s">
        <v>1202</v>
      </c>
    </row>
    <row r="14" spans="1:5" x14ac:dyDescent="0.2">
      <c r="A14" s="101">
        <v>11</v>
      </c>
      <c r="B14" s="102"/>
      <c r="C14" s="102"/>
      <c r="D14" s="102" t="s">
        <v>1201</v>
      </c>
      <c r="E14" s="102" t="s">
        <v>1203</v>
      </c>
    </row>
    <row r="15" spans="1:5" x14ac:dyDescent="0.2">
      <c r="A15" s="101">
        <v>12</v>
      </c>
      <c r="B15" s="102"/>
      <c r="C15" s="102"/>
      <c r="D15" s="102" t="s">
        <v>1197</v>
      </c>
      <c r="E15" s="102" t="s">
        <v>1204</v>
      </c>
    </row>
    <row r="16" spans="1:5" x14ac:dyDescent="0.2">
      <c r="A16" s="101">
        <v>13</v>
      </c>
      <c r="B16" s="102"/>
      <c r="C16" s="102"/>
      <c r="D16" s="102" t="s">
        <v>1197</v>
      </c>
      <c r="E16" s="102" t="s">
        <v>1205</v>
      </c>
    </row>
    <row r="17" spans="1:5" x14ac:dyDescent="0.2">
      <c r="A17" s="101">
        <v>14</v>
      </c>
      <c r="B17" s="102"/>
      <c r="C17" s="102"/>
      <c r="D17" s="102" t="s">
        <v>1206</v>
      </c>
      <c r="E17" s="102" t="s">
        <v>1207</v>
      </c>
    </row>
    <row r="18" spans="1:5" x14ac:dyDescent="0.2">
      <c r="A18" s="101">
        <v>15</v>
      </c>
      <c r="B18" s="102"/>
      <c r="C18" s="102"/>
      <c r="D18" s="102" t="s">
        <v>1206</v>
      </c>
      <c r="E18" s="102" t="s">
        <v>1208</v>
      </c>
    </row>
    <row r="19" spans="1:5" x14ac:dyDescent="0.2">
      <c r="A19" s="101">
        <v>16</v>
      </c>
      <c r="B19" s="102"/>
      <c r="C19" s="102"/>
      <c r="D19" s="102" t="s">
        <v>1209</v>
      </c>
      <c r="E19" s="102" t="s">
        <v>1210</v>
      </c>
    </row>
    <row r="20" spans="1:5" x14ac:dyDescent="0.2">
      <c r="A20" s="101">
        <v>17</v>
      </c>
      <c r="B20" s="102"/>
      <c r="C20" s="102"/>
      <c r="D20" s="102" t="s">
        <v>1211</v>
      </c>
      <c r="E20" s="102" t="s">
        <v>1212</v>
      </c>
    </row>
    <row r="21" spans="1:5" x14ac:dyDescent="0.2">
      <c r="A21" s="101">
        <v>18</v>
      </c>
      <c r="B21" s="102"/>
      <c r="C21" s="102"/>
      <c r="D21" s="102" t="s">
        <v>1211</v>
      </c>
      <c r="E21" s="102" t="s">
        <v>1213</v>
      </c>
    </row>
    <row r="22" spans="1:5" x14ac:dyDescent="0.2">
      <c r="A22" s="101">
        <v>19</v>
      </c>
      <c r="B22" s="102"/>
      <c r="C22" s="102"/>
      <c r="D22" s="102" t="s">
        <v>1214</v>
      </c>
      <c r="E22" s="102" t="s">
        <v>1215</v>
      </c>
    </row>
    <row r="23" spans="1:5" x14ac:dyDescent="0.2">
      <c r="A23" s="101">
        <v>20</v>
      </c>
      <c r="B23" s="102"/>
      <c r="C23" s="102"/>
      <c r="D23" s="102" t="s">
        <v>1216</v>
      </c>
      <c r="E23" s="102" t="s">
        <v>1198</v>
      </c>
    </row>
    <row r="24" spans="1:5" x14ac:dyDescent="0.2">
      <c r="A24" s="101">
        <v>21</v>
      </c>
      <c r="B24" s="102"/>
      <c r="C24" s="102"/>
      <c r="D24" s="102" t="s">
        <v>1216</v>
      </c>
      <c r="E24" s="102" t="s">
        <v>1200</v>
      </c>
    </row>
    <row r="25" spans="1:5" x14ac:dyDescent="0.2">
      <c r="A25" s="101">
        <v>22</v>
      </c>
      <c r="B25" s="102"/>
      <c r="C25" s="102"/>
      <c r="D25" s="102" t="s">
        <v>1217</v>
      </c>
      <c r="E25" s="102" t="s">
        <v>1218</v>
      </c>
    </row>
    <row r="26" spans="1:5" x14ac:dyDescent="0.2">
      <c r="A26" s="101">
        <v>23</v>
      </c>
      <c r="B26" s="102"/>
      <c r="C26" s="102"/>
      <c r="D26" s="102" t="s">
        <v>1217</v>
      </c>
      <c r="E26" s="102" t="s">
        <v>1219</v>
      </c>
    </row>
    <row r="27" spans="1:5" x14ac:dyDescent="0.2">
      <c r="A27" s="101">
        <v>24</v>
      </c>
      <c r="B27" s="102"/>
      <c r="C27" s="102"/>
      <c r="D27" s="102" t="s">
        <v>1217</v>
      </c>
      <c r="E27" s="102" t="s">
        <v>1220</v>
      </c>
    </row>
    <row r="28" spans="1:5" x14ac:dyDescent="0.2">
      <c r="A28" s="101">
        <v>25</v>
      </c>
      <c r="B28" s="102"/>
      <c r="C28" s="102"/>
      <c r="D28" s="102" t="s">
        <v>1221</v>
      </c>
      <c r="E28" s="102" t="s">
        <v>1222</v>
      </c>
    </row>
    <row r="29" spans="1:5" x14ac:dyDescent="0.2">
      <c r="A29" s="101">
        <v>26</v>
      </c>
      <c r="B29" s="102"/>
      <c r="C29" s="102"/>
      <c r="D29" s="102" t="s">
        <v>1223</v>
      </c>
      <c r="E29" s="102" t="s">
        <v>1224</v>
      </c>
    </row>
  </sheetData>
  <sortState ref="B4:C8">
    <sortCondition ref="B4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64"/>
  <sheetViews>
    <sheetView topLeftCell="A13" workbookViewId="0">
      <selection activeCell="L31" sqref="L31"/>
    </sheetView>
  </sheetViews>
  <sheetFormatPr baseColWidth="10" defaultRowHeight="16" x14ac:dyDescent="0.2"/>
  <cols>
    <col min="1" max="1" width="10.5" customWidth="1"/>
    <col min="2" max="2" width="34" customWidth="1"/>
  </cols>
  <sheetData>
    <row r="1" spans="1:11" ht="17" x14ac:dyDescent="0.2">
      <c r="A1" s="4" t="s">
        <v>16</v>
      </c>
      <c r="B1" s="4" t="s">
        <v>17</v>
      </c>
      <c r="C1" s="4" t="s">
        <v>18</v>
      </c>
      <c r="D1" s="4" t="s">
        <v>19</v>
      </c>
      <c r="E1" s="4" t="s">
        <v>20</v>
      </c>
      <c r="F1" s="4" t="s">
        <v>21</v>
      </c>
      <c r="G1" s="4" t="s">
        <v>22</v>
      </c>
      <c r="H1" s="4" t="s">
        <v>23</v>
      </c>
      <c r="I1" s="4" t="s">
        <v>24</v>
      </c>
      <c r="K1" s="13" t="s">
        <v>151</v>
      </c>
    </row>
    <row r="2" spans="1:11" x14ac:dyDescent="0.2">
      <c r="A2" s="8">
        <v>5</v>
      </c>
      <c r="B2" s="9" t="s">
        <v>25</v>
      </c>
      <c r="C2" s="8" t="s">
        <v>26</v>
      </c>
      <c r="D2" s="8">
        <v>1</v>
      </c>
      <c r="E2" s="8">
        <v>1</v>
      </c>
      <c r="F2" s="10">
        <v>8.9814814814814809E-3</v>
      </c>
      <c r="G2" s="10">
        <v>2.1168981481481483E-2</v>
      </c>
      <c r="H2" s="10">
        <v>1.1423611111111112E-2</v>
      </c>
      <c r="I2" s="8" t="s">
        <v>27</v>
      </c>
      <c r="J2" s="7">
        <v>1000</v>
      </c>
    </row>
    <row r="3" spans="1:11" x14ac:dyDescent="0.2">
      <c r="A3" s="8">
        <v>1</v>
      </c>
      <c r="B3" s="9" t="s">
        <v>28</v>
      </c>
      <c r="C3" s="8" t="s">
        <v>29</v>
      </c>
      <c r="D3" s="8">
        <v>2</v>
      </c>
      <c r="E3" s="8">
        <v>1</v>
      </c>
      <c r="F3" s="10">
        <v>8.9930555555555545E-3</v>
      </c>
      <c r="G3" s="10">
        <v>2.1180555555555553E-2</v>
      </c>
      <c r="H3" s="10">
        <v>1.1608796296296296E-2</v>
      </c>
      <c r="I3" s="8" t="s">
        <v>30</v>
      </c>
      <c r="J3" s="7">
        <v>925</v>
      </c>
    </row>
    <row r="4" spans="1:11" x14ac:dyDescent="0.2">
      <c r="A4" s="8">
        <v>3</v>
      </c>
      <c r="B4" s="9" t="s">
        <v>31</v>
      </c>
      <c r="C4" s="8" t="s">
        <v>26</v>
      </c>
      <c r="D4" s="8">
        <v>3</v>
      </c>
      <c r="E4" s="8">
        <v>2</v>
      </c>
      <c r="F4" s="10">
        <v>9.1087962962962971E-3</v>
      </c>
      <c r="G4" s="10">
        <v>2.1041666666666667E-2</v>
      </c>
      <c r="H4" s="10">
        <v>1.1666666666666667E-2</v>
      </c>
      <c r="I4" s="8" t="s">
        <v>32</v>
      </c>
      <c r="J4" s="7">
        <v>855.63</v>
      </c>
    </row>
    <row r="5" spans="1:11" x14ac:dyDescent="0.2">
      <c r="A5" s="8">
        <v>2</v>
      </c>
      <c r="B5" s="9" t="s">
        <v>33</v>
      </c>
      <c r="C5" s="8" t="s">
        <v>29</v>
      </c>
      <c r="D5" s="8">
        <v>4</v>
      </c>
      <c r="E5" s="8">
        <v>2</v>
      </c>
      <c r="F5" s="10">
        <v>8.9351851851851866E-3</v>
      </c>
      <c r="G5" s="10">
        <v>2.1226851851851854E-2</v>
      </c>
      <c r="H5" s="10">
        <v>1.1655092592592594E-2</v>
      </c>
      <c r="I5" s="8" t="s">
        <v>34</v>
      </c>
      <c r="J5" s="7">
        <v>791.45</v>
      </c>
    </row>
    <row r="6" spans="1:11" x14ac:dyDescent="0.2">
      <c r="A6" s="8">
        <v>18</v>
      </c>
      <c r="B6" s="9" t="s">
        <v>35</v>
      </c>
      <c r="C6" s="8" t="s">
        <v>29</v>
      </c>
      <c r="D6" s="8">
        <v>5</v>
      </c>
      <c r="E6" s="8">
        <v>3</v>
      </c>
      <c r="F6" s="10">
        <v>9.0740740740740729E-3</v>
      </c>
      <c r="G6" s="10">
        <v>2.1087962962962961E-2</v>
      </c>
      <c r="H6" s="10">
        <v>1.1828703703703704E-2</v>
      </c>
      <c r="I6" s="8" t="s">
        <v>36</v>
      </c>
      <c r="J6" s="7">
        <v>732.09</v>
      </c>
    </row>
    <row r="7" spans="1:11" x14ac:dyDescent="0.2">
      <c r="A7" s="8">
        <v>11</v>
      </c>
      <c r="B7" s="9" t="s">
        <v>37</v>
      </c>
      <c r="C7" s="8" t="s">
        <v>29</v>
      </c>
      <c r="D7" s="8">
        <v>6</v>
      </c>
      <c r="E7" s="8">
        <v>4</v>
      </c>
      <c r="F7" s="10">
        <v>9.1782407407407403E-3</v>
      </c>
      <c r="G7" s="10">
        <v>2.1006944444444443E-2</v>
      </c>
      <c r="H7" s="10">
        <v>1.1944444444444445E-2</v>
      </c>
      <c r="I7" s="8" t="s">
        <v>38</v>
      </c>
      <c r="J7" s="7">
        <v>677.19</v>
      </c>
    </row>
    <row r="8" spans="1:11" x14ac:dyDescent="0.2">
      <c r="A8" s="8">
        <v>4</v>
      </c>
      <c r="B8" s="9" t="s">
        <v>39</v>
      </c>
      <c r="C8" s="8" t="s">
        <v>29</v>
      </c>
      <c r="D8" s="8">
        <v>7</v>
      </c>
      <c r="E8" s="8">
        <v>5</v>
      </c>
      <c r="F8" s="10">
        <v>9.2361111111111116E-3</v>
      </c>
      <c r="G8" s="10">
        <v>2.0914351851851851E-2</v>
      </c>
      <c r="H8" s="10">
        <v>1.2060185185185186E-2</v>
      </c>
      <c r="I8" s="8" t="s">
        <v>40</v>
      </c>
      <c r="J8" s="7">
        <v>626.4</v>
      </c>
    </row>
    <row r="9" spans="1:11" x14ac:dyDescent="0.2">
      <c r="A9" s="8">
        <v>12</v>
      </c>
      <c r="B9" s="9" t="s">
        <v>41</v>
      </c>
      <c r="C9" s="8" t="s">
        <v>29</v>
      </c>
      <c r="D9" s="8">
        <v>8</v>
      </c>
      <c r="E9" s="8">
        <v>6</v>
      </c>
      <c r="F9" s="10">
        <v>9.0856481481481483E-3</v>
      </c>
      <c r="G9" s="8"/>
      <c r="H9" s="10">
        <v>3.3275462962962958E-2</v>
      </c>
      <c r="I9" s="8" t="s">
        <v>42</v>
      </c>
      <c r="J9" s="7">
        <v>579.41999999999996</v>
      </c>
    </row>
    <row r="10" spans="1:11" x14ac:dyDescent="0.2">
      <c r="A10" s="8">
        <v>7</v>
      </c>
      <c r="B10" s="9" t="s">
        <v>43</v>
      </c>
      <c r="C10" s="8" t="s">
        <v>29</v>
      </c>
      <c r="D10" s="8">
        <v>9</v>
      </c>
      <c r="E10" s="8">
        <v>7</v>
      </c>
      <c r="F10" s="10">
        <v>8.4027777777777781E-3</v>
      </c>
      <c r="G10" s="10">
        <v>2.1759259259259259E-2</v>
      </c>
      <c r="H10" s="10">
        <v>1.2256944444444444E-2</v>
      </c>
      <c r="I10" s="8" t="s">
        <v>44</v>
      </c>
      <c r="J10" s="7">
        <v>535.96</v>
      </c>
    </row>
    <row r="11" spans="1:11" x14ac:dyDescent="0.2">
      <c r="A11" s="8">
        <v>10</v>
      </c>
      <c r="B11" s="9" t="s">
        <v>45</v>
      </c>
      <c r="C11" s="8" t="s">
        <v>26</v>
      </c>
      <c r="D11" s="8">
        <v>10</v>
      </c>
      <c r="E11" s="8">
        <v>3</v>
      </c>
      <c r="F11" s="10">
        <v>8.8078703703703704E-3</v>
      </c>
      <c r="G11" s="10">
        <v>2.1354166666666664E-2</v>
      </c>
      <c r="H11" s="10">
        <v>1.2326388888888888E-2</v>
      </c>
      <c r="I11" s="8" t="s">
        <v>46</v>
      </c>
      <c r="J11" s="7">
        <v>495.76</v>
      </c>
    </row>
    <row r="12" spans="1:11" x14ac:dyDescent="0.2">
      <c r="A12" s="8">
        <v>8</v>
      </c>
      <c r="B12" s="9" t="s">
        <v>47</v>
      </c>
      <c r="C12" s="8" t="s">
        <v>26</v>
      </c>
      <c r="D12" s="8">
        <v>11</v>
      </c>
      <c r="E12" s="8">
        <v>4</v>
      </c>
      <c r="F12" s="10">
        <v>9.0046296296296298E-3</v>
      </c>
      <c r="G12" s="10">
        <v>2.119212962962963E-2</v>
      </c>
      <c r="H12" s="10">
        <v>1.2465277777777777E-2</v>
      </c>
      <c r="I12" s="8" t="s">
        <v>48</v>
      </c>
      <c r="J12" s="7">
        <v>458.58</v>
      </c>
    </row>
    <row r="13" spans="1:11" x14ac:dyDescent="0.2">
      <c r="A13" s="8">
        <v>16</v>
      </c>
      <c r="B13" s="9" t="s">
        <v>49</v>
      </c>
      <c r="C13" s="8" t="s">
        <v>26</v>
      </c>
      <c r="D13" s="8">
        <v>12</v>
      </c>
      <c r="E13" s="8">
        <v>5</v>
      </c>
      <c r="F13" s="10">
        <v>9.0046296296296298E-3</v>
      </c>
      <c r="G13" s="10">
        <v>2.1180555555555553E-2</v>
      </c>
      <c r="H13" s="10">
        <v>1.247685185185185E-2</v>
      </c>
      <c r="I13" s="8" t="s">
        <v>50</v>
      </c>
      <c r="J13" s="7">
        <v>424.19</v>
      </c>
    </row>
    <row r="14" spans="1:11" x14ac:dyDescent="0.2">
      <c r="A14" s="8">
        <v>15</v>
      </c>
      <c r="B14" s="11" t="s">
        <v>51</v>
      </c>
      <c r="C14" s="8" t="s">
        <v>29</v>
      </c>
      <c r="D14" s="8">
        <v>13</v>
      </c>
      <c r="E14" s="8">
        <v>8</v>
      </c>
      <c r="F14" s="10">
        <v>9.1550925925925931E-3</v>
      </c>
      <c r="G14" s="10">
        <v>2.1030092592592597E-2</v>
      </c>
      <c r="H14" s="10">
        <v>1.2581018518518519E-2</v>
      </c>
      <c r="I14" s="8" t="s">
        <v>52</v>
      </c>
      <c r="J14" s="7"/>
    </row>
    <row r="15" spans="1:11" x14ac:dyDescent="0.2">
      <c r="A15" s="8">
        <v>13</v>
      </c>
      <c r="B15" s="9" t="s">
        <v>53</v>
      </c>
      <c r="C15" s="8" t="s">
        <v>26</v>
      </c>
      <c r="D15" s="8">
        <v>14</v>
      </c>
      <c r="E15" s="8">
        <v>6</v>
      </c>
      <c r="F15" s="10">
        <v>9.0162037037037034E-3</v>
      </c>
      <c r="G15" s="10">
        <v>2.1180555555555553E-2</v>
      </c>
      <c r="H15" s="10">
        <v>1.2743055555555556E-2</v>
      </c>
      <c r="I15" s="8" t="s">
        <v>54</v>
      </c>
      <c r="J15" s="7">
        <v>392.37</v>
      </c>
    </row>
    <row r="16" spans="1:11" x14ac:dyDescent="0.2">
      <c r="A16" s="8">
        <v>22</v>
      </c>
      <c r="B16" s="11" t="s">
        <v>55</v>
      </c>
      <c r="C16" s="8" t="s">
        <v>29</v>
      </c>
      <c r="D16" s="8">
        <v>15</v>
      </c>
      <c r="E16" s="8">
        <v>9</v>
      </c>
      <c r="F16" s="10">
        <v>9.0046296296296298E-3</v>
      </c>
      <c r="G16" s="10">
        <v>2.119212962962963E-2</v>
      </c>
      <c r="H16" s="10">
        <v>1.2789351851851852E-2</v>
      </c>
      <c r="I16" s="8" t="s">
        <v>56</v>
      </c>
      <c r="J16" s="7"/>
    </row>
    <row r="17" spans="1:10" x14ac:dyDescent="0.2">
      <c r="A17" s="8">
        <v>21</v>
      </c>
      <c r="B17" s="9" t="s">
        <v>57</v>
      </c>
      <c r="C17" s="8" t="s">
        <v>26</v>
      </c>
      <c r="D17" s="8">
        <v>16</v>
      </c>
      <c r="E17" s="8">
        <v>7</v>
      </c>
      <c r="F17" s="10">
        <v>9.0393518518518522E-3</v>
      </c>
      <c r="G17" s="10">
        <v>2.1122685185185185E-2</v>
      </c>
      <c r="H17" s="10">
        <v>1.2858796296296297E-2</v>
      </c>
      <c r="I17" s="8" t="s">
        <v>58</v>
      </c>
      <c r="J17" s="7">
        <v>362.95</v>
      </c>
    </row>
    <row r="18" spans="1:10" x14ac:dyDescent="0.2">
      <c r="A18" s="8">
        <v>34</v>
      </c>
      <c r="B18" s="9" t="s">
        <v>59</v>
      </c>
      <c r="C18" s="8" t="s">
        <v>29</v>
      </c>
      <c r="D18" s="8">
        <v>17</v>
      </c>
      <c r="E18" s="8">
        <v>10</v>
      </c>
      <c r="F18" s="10">
        <v>8.3564814814814804E-3</v>
      </c>
      <c r="G18" s="10">
        <v>2.1898148148148149E-2</v>
      </c>
      <c r="H18" s="10">
        <v>1.2997685185185183E-2</v>
      </c>
      <c r="I18" s="8" t="s">
        <v>60</v>
      </c>
      <c r="J18" s="7">
        <v>335.73</v>
      </c>
    </row>
    <row r="19" spans="1:10" x14ac:dyDescent="0.2">
      <c r="A19" s="8">
        <v>47</v>
      </c>
      <c r="B19" s="9" t="s">
        <v>61</v>
      </c>
      <c r="C19" s="8" t="s">
        <v>26</v>
      </c>
      <c r="D19" s="8">
        <v>18</v>
      </c>
      <c r="E19" s="8">
        <v>8</v>
      </c>
      <c r="F19" s="8"/>
      <c r="G19" s="10">
        <v>3.1342592592592596E-2</v>
      </c>
      <c r="H19" s="10">
        <v>1.2893518518518519E-2</v>
      </c>
      <c r="I19" s="8" t="s">
        <v>62</v>
      </c>
      <c r="J19" s="7">
        <v>310.55</v>
      </c>
    </row>
    <row r="20" spans="1:10" x14ac:dyDescent="0.2">
      <c r="A20" s="8">
        <v>48</v>
      </c>
      <c r="B20" s="9" t="s">
        <v>63</v>
      </c>
      <c r="C20" s="8" t="s">
        <v>29</v>
      </c>
      <c r="D20" s="8">
        <v>19</v>
      </c>
      <c r="E20" s="8">
        <v>11</v>
      </c>
      <c r="F20" s="10">
        <v>1.0231481481481482E-2</v>
      </c>
      <c r="G20" s="10">
        <v>2.2164351851851852E-2</v>
      </c>
      <c r="H20" s="10">
        <v>1.2534722222222223E-2</v>
      </c>
      <c r="I20" s="12" t="s">
        <v>64</v>
      </c>
      <c r="J20" s="7"/>
    </row>
    <row r="21" spans="1:10" x14ac:dyDescent="0.2">
      <c r="A21" s="8">
        <v>19</v>
      </c>
      <c r="B21" s="9" t="s">
        <v>65</v>
      </c>
      <c r="C21" s="8" t="s">
        <v>26</v>
      </c>
      <c r="D21" s="8">
        <v>20</v>
      </c>
      <c r="E21" s="8">
        <v>9</v>
      </c>
      <c r="F21" s="10">
        <v>8.9930555555555545E-3</v>
      </c>
      <c r="G21" s="10">
        <v>2.2569444444444444E-2</v>
      </c>
      <c r="H21" s="10">
        <v>1.3449074074074073E-2</v>
      </c>
      <c r="I21" s="12" t="s">
        <v>66</v>
      </c>
      <c r="J21" s="7"/>
    </row>
    <row r="22" spans="1:10" x14ac:dyDescent="0.2">
      <c r="A22" s="8">
        <v>20</v>
      </c>
      <c r="B22" s="9" t="s">
        <v>67</v>
      </c>
      <c r="C22" s="8" t="s">
        <v>29</v>
      </c>
      <c r="D22" s="8">
        <v>21</v>
      </c>
      <c r="E22" s="8">
        <v>12</v>
      </c>
      <c r="F22" s="10">
        <v>9.1782407407407403E-3</v>
      </c>
      <c r="G22" s="10">
        <v>2.2708333333333334E-2</v>
      </c>
      <c r="H22" s="10">
        <v>1.3310185185185187E-2</v>
      </c>
      <c r="I22" s="12" t="s">
        <v>68</v>
      </c>
      <c r="J22" s="7"/>
    </row>
    <row r="23" spans="1:10" x14ac:dyDescent="0.2">
      <c r="A23" s="8">
        <v>24</v>
      </c>
      <c r="B23" s="9" t="s">
        <v>69</v>
      </c>
      <c r="C23" s="8" t="s">
        <v>29</v>
      </c>
      <c r="D23" s="8">
        <v>22</v>
      </c>
      <c r="E23" s="8">
        <v>13</v>
      </c>
      <c r="F23" s="10">
        <v>9.2708333333333341E-3</v>
      </c>
      <c r="G23" s="10">
        <v>2.2094907407407407E-2</v>
      </c>
      <c r="H23" s="10">
        <v>1.3842592592592594E-2</v>
      </c>
      <c r="I23" s="12" t="s">
        <v>70</v>
      </c>
      <c r="J23" s="7"/>
    </row>
    <row r="24" spans="1:10" x14ac:dyDescent="0.2">
      <c r="A24" s="8">
        <v>49</v>
      </c>
      <c r="B24" s="9" t="s">
        <v>71</v>
      </c>
      <c r="C24" s="8" t="s">
        <v>72</v>
      </c>
      <c r="D24" s="8">
        <v>23</v>
      </c>
      <c r="E24" s="8">
        <v>1</v>
      </c>
      <c r="F24" s="10">
        <v>1.0150462962962964E-2</v>
      </c>
      <c r="G24" s="10">
        <v>2.238425925925926E-2</v>
      </c>
      <c r="H24" s="10">
        <v>1.3310185185185187E-2</v>
      </c>
      <c r="I24" s="12" t="s">
        <v>73</v>
      </c>
      <c r="J24" s="7"/>
    </row>
    <row r="25" spans="1:10" x14ac:dyDescent="0.2">
      <c r="A25" s="8">
        <v>35</v>
      </c>
      <c r="B25" s="9" t="s">
        <v>74</v>
      </c>
      <c r="C25" s="8" t="s">
        <v>26</v>
      </c>
      <c r="D25" s="8">
        <v>24</v>
      </c>
      <c r="E25" s="8">
        <v>10</v>
      </c>
      <c r="F25" s="10">
        <v>9.0972222222222218E-3</v>
      </c>
      <c r="G25" s="10">
        <v>2.1608796296296296E-2</v>
      </c>
      <c r="H25" s="10">
        <v>1.5208333333333332E-2</v>
      </c>
      <c r="I25" s="12" t="s">
        <v>75</v>
      </c>
      <c r="J25" s="7"/>
    </row>
    <row r="26" spans="1:10" x14ac:dyDescent="0.2">
      <c r="A26" s="8">
        <v>23</v>
      </c>
      <c r="B26" s="9" t="s">
        <v>76</v>
      </c>
      <c r="C26" s="8" t="s">
        <v>26</v>
      </c>
      <c r="D26" s="8">
        <v>25</v>
      </c>
      <c r="E26" s="8">
        <v>11</v>
      </c>
      <c r="F26" s="10">
        <v>9.7453703703703713E-3</v>
      </c>
      <c r="G26" s="10">
        <v>2.2870370370370371E-2</v>
      </c>
      <c r="H26" s="10">
        <v>1.3506944444444445E-2</v>
      </c>
      <c r="I26" s="12" t="s">
        <v>77</v>
      </c>
      <c r="J26" s="7"/>
    </row>
    <row r="27" spans="1:10" x14ac:dyDescent="0.2">
      <c r="A27" s="8">
        <v>87</v>
      </c>
      <c r="B27" s="9" t="s">
        <v>78</v>
      </c>
      <c r="C27" s="8" t="s">
        <v>29</v>
      </c>
      <c r="D27" s="8">
        <v>26</v>
      </c>
      <c r="E27" s="8">
        <v>14</v>
      </c>
      <c r="F27" s="10">
        <v>1.0381944444444444E-2</v>
      </c>
      <c r="G27" s="10">
        <v>2.2627314814814819E-2</v>
      </c>
      <c r="H27" s="10">
        <v>1.3321759259259261E-2</v>
      </c>
      <c r="I27" s="12" t="s">
        <v>79</v>
      </c>
      <c r="J27" s="7"/>
    </row>
    <row r="28" spans="1:10" x14ac:dyDescent="0.2">
      <c r="A28" s="8">
        <v>40</v>
      </c>
      <c r="B28" s="9" t="s">
        <v>80</v>
      </c>
      <c r="C28" s="8" t="s">
        <v>26</v>
      </c>
      <c r="D28" s="8">
        <v>27</v>
      </c>
      <c r="E28" s="8">
        <v>12</v>
      </c>
      <c r="F28" s="10">
        <v>9.2592592592592605E-3</v>
      </c>
      <c r="G28" s="10">
        <v>2.314814814814815E-2</v>
      </c>
      <c r="H28" s="10">
        <v>1.4155092592592592E-2</v>
      </c>
      <c r="I28" s="12" t="s">
        <v>81</v>
      </c>
      <c r="J28" s="7"/>
    </row>
    <row r="29" spans="1:10" x14ac:dyDescent="0.2">
      <c r="A29" s="8">
        <v>44</v>
      </c>
      <c r="B29" s="9" t="s">
        <v>82</v>
      </c>
      <c r="C29" s="8" t="s">
        <v>29</v>
      </c>
      <c r="D29" s="8">
        <v>28</v>
      </c>
      <c r="E29" s="8">
        <v>15</v>
      </c>
      <c r="F29" s="10">
        <v>9.571759259259259E-3</v>
      </c>
      <c r="G29" s="10">
        <v>2.3738425925925923E-2</v>
      </c>
      <c r="H29" s="10">
        <v>1.329861111111111E-2</v>
      </c>
      <c r="I29" s="12" t="s">
        <v>83</v>
      </c>
      <c r="J29" s="7"/>
    </row>
    <row r="30" spans="1:10" x14ac:dyDescent="0.2">
      <c r="A30" s="8">
        <v>85</v>
      </c>
      <c r="B30" s="9" t="s">
        <v>84</v>
      </c>
      <c r="C30" s="8" t="s">
        <v>29</v>
      </c>
      <c r="D30" s="8">
        <v>29</v>
      </c>
      <c r="E30" s="8">
        <v>16</v>
      </c>
      <c r="F30" s="10">
        <v>1.0092592592592592E-2</v>
      </c>
      <c r="G30" s="10">
        <v>2.2893518518518521E-2</v>
      </c>
      <c r="H30" s="10">
        <v>1.3726851851851851E-2</v>
      </c>
      <c r="I30" s="12" t="s">
        <v>85</v>
      </c>
      <c r="J30" s="7"/>
    </row>
    <row r="31" spans="1:10" x14ac:dyDescent="0.2">
      <c r="A31" s="8">
        <v>43</v>
      </c>
      <c r="B31" s="9" t="s">
        <v>86</v>
      </c>
      <c r="C31" s="8" t="s">
        <v>29</v>
      </c>
      <c r="D31" s="8">
        <v>30</v>
      </c>
      <c r="E31" s="8">
        <v>17</v>
      </c>
      <c r="F31" s="10">
        <v>1.0150462962962964E-2</v>
      </c>
      <c r="G31" s="10">
        <v>2.2858796296296294E-2</v>
      </c>
      <c r="H31" s="10">
        <v>1.4027777777777778E-2</v>
      </c>
      <c r="I31" s="12" t="s">
        <v>87</v>
      </c>
      <c r="J31" s="7"/>
    </row>
    <row r="33" spans="1:10" ht="17" x14ac:dyDescent="0.2">
      <c r="J33" s="13" t="s">
        <v>150</v>
      </c>
    </row>
    <row r="34" spans="1:10" x14ac:dyDescent="0.2">
      <c r="A34" s="8">
        <v>60</v>
      </c>
      <c r="B34" s="9" t="s">
        <v>88</v>
      </c>
      <c r="C34" s="8" t="s">
        <v>89</v>
      </c>
      <c r="D34" s="8">
        <v>1</v>
      </c>
      <c r="E34" s="8">
        <v>1</v>
      </c>
      <c r="F34" s="10">
        <v>9.4907407407407406E-3</v>
      </c>
      <c r="G34" s="10">
        <v>2.4895833333333336E-2</v>
      </c>
      <c r="H34" s="10">
        <v>1.4166666666666666E-2</v>
      </c>
      <c r="I34" s="8" t="s">
        <v>90</v>
      </c>
      <c r="J34" s="7">
        <v>1000</v>
      </c>
    </row>
    <row r="35" spans="1:10" x14ac:dyDescent="0.2">
      <c r="A35" s="8">
        <v>56</v>
      </c>
      <c r="B35" s="9" t="s">
        <v>91</v>
      </c>
      <c r="C35" s="8" t="s">
        <v>92</v>
      </c>
      <c r="D35" s="8">
        <v>2</v>
      </c>
      <c r="E35" s="8">
        <v>1</v>
      </c>
      <c r="F35" s="10">
        <v>9.7916666666666655E-3</v>
      </c>
      <c r="G35" s="10">
        <v>2.4571759259259262E-2</v>
      </c>
      <c r="H35" s="10">
        <v>1.4467592592592593E-2</v>
      </c>
      <c r="I35" s="8" t="s">
        <v>93</v>
      </c>
      <c r="J35" s="7">
        <v>925</v>
      </c>
    </row>
    <row r="36" spans="1:10" x14ac:dyDescent="0.2">
      <c r="A36" s="8">
        <v>61</v>
      </c>
      <c r="B36" s="9" t="s">
        <v>94</v>
      </c>
      <c r="C36" s="8" t="s">
        <v>89</v>
      </c>
      <c r="D36" s="8">
        <v>3</v>
      </c>
      <c r="E36" s="8">
        <v>2</v>
      </c>
      <c r="F36" s="10">
        <v>9.618055555555555E-3</v>
      </c>
      <c r="G36" s="10">
        <v>2.476851851851852E-2</v>
      </c>
      <c r="H36" s="10">
        <v>1.4548611111111111E-2</v>
      </c>
      <c r="I36" s="8" t="s">
        <v>95</v>
      </c>
      <c r="J36" s="7">
        <v>855.63</v>
      </c>
    </row>
    <row r="37" spans="1:10" x14ac:dyDescent="0.2">
      <c r="A37" s="8">
        <v>51</v>
      </c>
      <c r="B37" s="9" t="s">
        <v>96</v>
      </c>
      <c r="C37" s="8" t="s">
        <v>89</v>
      </c>
      <c r="D37" s="8">
        <v>4</v>
      </c>
      <c r="E37" s="8">
        <v>3</v>
      </c>
      <c r="F37" s="10">
        <v>9.6296296296296303E-3</v>
      </c>
      <c r="G37" s="10">
        <v>2.4502314814814814E-2</v>
      </c>
      <c r="H37" s="10">
        <v>1.4965277777777779E-2</v>
      </c>
      <c r="I37" s="8" t="s">
        <v>97</v>
      </c>
      <c r="J37" s="7">
        <v>791.45</v>
      </c>
    </row>
    <row r="38" spans="1:10" x14ac:dyDescent="0.2">
      <c r="A38" s="8">
        <v>52</v>
      </c>
      <c r="B38" s="11" t="s">
        <v>98</v>
      </c>
      <c r="C38" s="8" t="s">
        <v>89</v>
      </c>
      <c r="D38" s="8">
        <v>5</v>
      </c>
      <c r="E38" s="8">
        <v>4</v>
      </c>
      <c r="F38" s="10">
        <v>9.3981481481481485E-3</v>
      </c>
      <c r="G38" s="10">
        <v>2.4756944444444443E-2</v>
      </c>
      <c r="H38" s="10">
        <v>1.5173611111111112E-2</v>
      </c>
      <c r="I38" s="8" t="s">
        <v>99</v>
      </c>
      <c r="J38" s="16"/>
    </row>
    <row r="39" spans="1:10" x14ac:dyDescent="0.2">
      <c r="A39" s="8">
        <v>53</v>
      </c>
      <c r="B39" s="11" t="s">
        <v>100</v>
      </c>
      <c r="C39" s="8" t="s">
        <v>92</v>
      </c>
      <c r="D39" s="8">
        <v>6</v>
      </c>
      <c r="E39" s="8">
        <v>2</v>
      </c>
      <c r="F39" s="10">
        <v>9.8495370370370369E-3</v>
      </c>
      <c r="G39" s="10">
        <v>2.449074074074074E-2</v>
      </c>
      <c r="H39" s="10">
        <v>1.5243055555555557E-2</v>
      </c>
      <c r="I39" s="8" t="s">
        <v>101</v>
      </c>
      <c r="J39" s="16"/>
    </row>
    <row r="40" spans="1:10" x14ac:dyDescent="0.2">
      <c r="A40" s="8">
        <v>59</v>
      </c>
      <c r="B40" s="9" t="s">
        <v>102</v>
      </c>
      <c r="C40" s="8" t="s">
        <v>92</v>
      </c>
      <c r="D40" s="8">
        <v>7</v>
      </c>
      <c r="E40" s="8">
        <v>3</v>
      </c>
      <c r="F40" s="10">
        <v>9.6874999999999999E-3</v>
      </c>
      <c r="G40" s="10">
        <v>2.4687499999999998E-2</v>
      </c>
      <c r="H40" s="10">
        <v>1.5486111111111112E-2</v>
      </c>
      <c r="I40" s="8" t="s">
        <v>103</v>
      </c>
      <c r="J40" s="7">
        <v>732.09</v>
      </c>
    </row>
    <row r="41" spans="1:10" x14ac:dyDescent="0.2">
      <c r="A41" s="8">
        <v>54</v>
      </c>
      <c r="B41" s="9" t="s">
        <v>104</v>
      </c>
      <c r="C41" s="8" t="s">
        <v>92</v>
      </c>
      <c r="D41" s="8">
        <v>8</v>
      </c>
      <c r="E41" s="8">
        <v>4</v>
      </c>
      <c r="F41" s="10">
        <v>9.8379629629629633E-3</v>
      </c>
      <c r="G41" s="10">
        <v>2.5335648148148149E-2</v>
      </c>
      <c r="H41" s="10">
        <v>1.4872685185185185E-2</v>
      </c>
      <c r="I41" s="8" t="s">
        <v>105</v>
      </c>
      <c r="J41" s="7">
        <v>677.19</v>
      </c>
    </row>
    <row r="42" spans="1:10" x14ac:dyDescent="0.2">
      <c r="A42" s="8">
        <v>79</v>
      </c>
      <c r="B42" s="11" t="s">
        <v>106</v>
      </c>
      <c r="C42" s="8" t="s">
        <v>89</v>
      </c>
      <c r="D42" s="8">
        <v>9</v>
      </c>
      <c r="E42" s="8">
        <v>5</v>
      </c>
      <c r="F42" s="10">
        <v>9.6759259259259264E-3</v>
      </c>
      <c r="G42" s="10">
        <v>2.6296296296296293E-2</v>
      </c>
      <c r="H42" s="10">
        <v>1.4236111111111111E-2</v>
      </c>
      <c r="I42" s="8" t="s">
        <v>107</v>
      </c>
      <c r="J42" s="16"/>
    </row>
    <row r="43" spans="1:10" x14ac:dyDescent="0.2">
      <c r="A43" s="8">
        <v>62</v>
      </c>
      <c r="B43" s="9" t="s">
        <v>108</v>
      </c>
      <c r="C43" s="8" t="s">
        <v>92</v>
      </c>
      <c r="D43" s="8">
        <v>10</v>
      </c>
      <c r="E43" s="8">
        <v>5</v>
      </c>
      <c r="F43" s="10">
        <v>9.6296296296296303E-3</v>
      </c>
      <c r="G43" s="10">
        <v>2.4745370370370372E-2</v>
      </c>
      <c r="H43" s="10">
        <v>1.5891203703703703E-2</v>
      </c>
      <c r="I43" s="8" t="s">
        <v>109</v>
      </c>
      <c r="J43" s="7">
        <v>626.4</v>
      </c>
    </row>
    <row r="44" spans="1:10" x14ac:dyDescent="0.2">
      <c r="A44" s="8">
        <v>80</v>
      </c>
      <c r="B44" s="11" t="s">
        <v>110</v>
      </c>
      <c r="C44" s="8" t="s">
        <v>89</v>
      </c>
      <c r="D44" s="8">
        <v>11</v>
      </c>
      <c r="E44" s="8">
        <v>6</v>
      </c>
      <c r="F44" s="10">
        <v>9.8032407407407408E-3</v>
      </c>
      <c r="G44" s="10">
        <v>2.613425925925926E-2</v>
      </c>
      <c r="H44" s="10">
        <v>1.4409722222222221E-2</v>
      </c>
      <c r="I44" s="8" t="s">
        <v>111</v>
      </c>
      <c r="J44" s="16"/>
    </row>
    <row r="45" spans="1:10" x14ac:dyDescent="0.2">
      <c r="A45" s="8">
        <v>68</v>
      </c>
      <c r="B45" s="9" t="s">
        <v>112</v>
      </c>
      <c r="C45" s="8" t="s">
        <v>92</v>
      </c>
      <c r="D45" s="8">
        <v>12</v>
      </c>
      <c r="E45" s="8">
        <v>6</v>
      </c>
      <c r="F45" s="10">
        <v>9.8379629629629633E-3</v>
      </c>
      <c r="G45" s="10">
        <v>2.4305555555555556E-2</v>
      </c>
      <c r="H45" s="10">
        <v>1.681712962962963E-2</v>
      </c>
      <c r="I45" s="8" t="s">
        <v>113</v>
      </c>
      <c r="J45" s="7">
        <v>579.41999999999996</v>
      </c>
    </row>
    <row r="46" spans="1:10" x14ac:dyDescent="0.2">
      <c r="A46" s="8">
        <v>77</v>
      </c>
      <c r="B46" s="9" t="s">
        <v>114</v>
      </c>
      <c r="C46" s="8" t="s">
        <v>89</v>
      </c>
      <c r="D46" s="8">
        <v>13</v>
      </c>
      <c r="E46" s="8">
        <v>7</v>
      </c>
      <c r="F46" s="10">
        <v>1.1620370370370371E-2</v>
      </c>
      <c r="G46" s="10">
        <v>2.539351851851852E-2</v>
      </c>
      <c r="H46" s="10">
        <v>1.4259259259259261E-2</v>
      </c>
      <c r="I46" s="8" t="s">
        <v>115</v>
      </c>
      <c r="J46" s="7">
        <v>535.96</v>
      </c>
    </row>
    <row r="47" spans="1:10" x14ac:dyDescent="0.2">
      <c r="A47" s="8">
        <v>74</v>
      </c>
      <c r="B47" s="9" t="s">
        <v>116</v>
      </c>
      <c r="C47" s="8" t="s">
        <v>92</v>
      </c>
      <c r="D47" s="8">
        <v>14</v>
      </c>
      <c r="E47" s="8">
        <v>7</v>
      </c>
      <c r="F47" s="10">
        <v>9.6296296296296303E-3</v>
      </c>
      <c r="G47" s="10">
        <v>2.5555555555555554E-2</v>
      </c>
      <c r="H47" s="10">
        <v>1.6157407407407409E-2</v>
      </c>
      <c r="I47" s="8" t="s">
        <v>117</v>
      </c>
      <c r="J47" s="7">
        <v>495.76</v>
      </c>
    </row>
    <row r="48" spans="1:10" x14ac:dyDescent="0.2">
      <c r="A48" s="8">
        <v>63</v>
      </c>
      <c r="B48" s="9" t="s">
        <v>118</v>
      </c>
      <c r="C48" s="8" t="s">
        <v>92</v>
      </c>
      <c r="D48" s="8">
        <v>15</v>
      </c>
      <c r="E48" s="8">
        <v>8</v>
      </c>
      <c r="F48" s="10">
        <v>9.7685185185185184E-3</v>
      </c>
      <c r="G48" s="10">
        <v>2.6192129629629631E-2</v>
      </c>
      <c r="H48" s="10">
        <v>1.5578703703703704E-2</v>
      </c>
      <c r="I48" s="8" t="s">
        <v>119</v>
      </c>
      <c r="J48" s="7">
        <v>458.58</v>
      </c>
    </row>
    <row r="49" spans="1:10" x14ac:dyDescent="0.2">
      <c r="A49" s="8">
        <v>58</v>
      </c>
      <c r="B49" s="9" t="s">
        <v>120</v>
      </c>
      <c r="C49" s="8" t="s">
        <v>92</v>
      </c>
      <c r="D49" s="8">
        <v>16</v>
      </c>
      <c r="E49" s="8">
        <v>9</v>
      </c>
      <c r="F49" s="10">
        <v>9.8032407407407408E-3</v>
      </c>
      <c r="G49" s="10">
        <v>2.5347222222222219E-2</v>
      </c>
      <c r="H49" s="10">
        <v>1.7256944444444446E-2</v>
      </c>
      <c r="I49" s="8" t="s">
        <v>121</v>
      </c>
      <c r="J49" s="7">
        <v>424.19</v>
      </c>
    </row>
    <row r="50" spans="1:10" x14ac:dyDescent="0.2">
      <c r="A50" s="8">
        <v>65</v>
      </c>
      <c r="B50" s="9" t="s">
        <v>122</v>
      </c>
      <c r="C50" s="8" t="s">
        <v>92</v>
      </c>
      <c r="D50" s="8">
        <v>17</v>
      </c>
      <c r="E50" s="8">
        <v>10</v>
      </c>
      <c r="F50" s="10">
        <v>1.0706018518518517E-2</v>
      </c>
      <c r="G50" s="10">
        <v>2.5891203703703704E-2</v>
      </c>
      <c r="H50" s="10">
        <v>1.5821759259259261E-2</v>
      </c>
      <c r="I50" s="8" t="s">
        <v>123</v>
      </c>
      <c r="J50" s="7">
        <v>392.37</v>
      </c>
    </row>
    <row r="51" spans="1:10" x14ac:dyDescent="0.2">
      <c r="A51" s="8">
        <v>64</v>
      </c>
      <c r="B51" s="9" t="s">
        <v>124</v>
      </c>
      <c r="C51" s="8" t="s">
        <v>92</v>
      </c>
      <c r="D51" s="8">
        <v>18</v>
      </c>
      <c r="E51" s="8">
        <v>11</v>
      </c>
      <c r="F51" s="10">
        <v>1.0069444444444445E-2</v>
      </c>
      <c r="G51" s="10">
        <v>2.614583333333333E-2</v>
      </c>
      <c r="H51" s="10">
        <v>1.6631944444444446E-2</v>
      </c>
      <c r="I51" s="14" t="s">
        <v>125</v>
      </c>
      <c r="J51" s="15"/>
    </row>
    <row r="52" spans="1:10" x14ac:dyDescent="0.2">
      <c r="A52" s="8">
        <v>83</v>
      </c>
      <c r="B52" s="9" t="s">
        <v>126</v>
      </c>
      <c r="C52" s="8" t="s">
        <v>92</v>
      </c>
      <c r="D52" s="8">
        <v>19</v>
      </c>
      <c r="E52" s="8">
        <v>12</v>
      </c>
      <c r="F52" s="10">
        <v>1.0706018518518517E-2</v>
      </c>
      <c r="G52" s="10">
        <v>2.7199074074074073E-2</v>
      </c>
      <c r="H52" s="10">
        <v>1.5057870370370369E-2</v>
      </c>
      <c r="I52" s="14" t="s">
        <v>127</v>
      </c>
      <c r="J52" s="15"/>
    </row>
    <row r="53" spans="1:10" x14ac:dyDescent="0.2">
      <c r="A53" s="8">
        <v>67</v>
      </c>
      <c r="B53" s="9" t="s">
        <v>128</v>
      </c>
      <c r="C53" s="8" t="s">
        <v>92</v>
      </c>
      <c r="D53" s="8">
        <v>20</v>
      </c>
      <c r="E53" s="8">
        <v>13</v>
      </c>
      <c r="F53" s="10">
        <v>1.0173611111111111E-2</v>
      </c>
      <c r="G53" s="10">
        <v>2.6030092592592594E-2</v>
      </c>
      <c r="H53" s="10">
        <v>1.7256944444444446E-2</v>
      </c>
      <c r="I53" s="14" t="s">
        <v>129</v>
      </c>
      <c r="J53" s="15"/>
    </row>
    <row r="54" spans="1:10" x14ac:dyDescent="0.2">
      <c r="A54" s="8">
        <v>57</v>
      </c>
      <c r="B54" s="9" t="s">
        <v>130</v>
      </c>
      <c r="C54" s="8" t="s">
        <v>89</v>
      </c>
      <c r="D54" s="8">
        <v>21</v>
      </c>
      <c r="E54" s="8">
        <v>8</v>
      </c>
      <c r="F54" s="10">
        <v>1.0208333333333333E-2</v>
      </c>
      <c r="G54" s="10">
        <v>2.6388888888888889E-2</v>
      </c>
      <c r="H54" s="10">
        <v>1.699074074074074E-2</v>
      </c>
      <c r="I54" s="12" t="s">
        <v>131</v>
      </c>
    </row>
    <row r="55" spans="1:10" x14ac:dyDescent="0.2">
      <c r="A55" s="8">
        <v>70</v>
      </c>
      <c r="B55" s="9" t="s">
        <v>132</v>
      </c>
      <c r="C55" s="8" t="s">
        <v>92</v>
      </c>
      <c r="D55" s="8">
        <v>22</v>
      </c>
      <c r="E55" s="8">
        <v>14</v>
      </c>
      <c r="F55" s="10">
        <v>1.1099537037037038E-2</v>
      </c>
      <c r="G55" s="10">
        <v>2.5486111111111112E-2</v>
      </c>
      <c r="H55" s="10">
        <v>1.7164351851851851E-2</v>
      </c>
      <c r="I55" s="12" t="s">
        <v>133</v>
      </c>
    </row>
    <row r="56" spans="1:10" x14ac:dyDescent="0.2">
      <c r="A56" s="8">
        <v>69</v>
      </c>
      <c r="B56" s="9" t="s">
        <v>134</v>
      </c>
      <c r="C56" s="8" t="s">
        <v>92</v>
      </c>
      <c r="D56" s="8">
        <v>23</v>
      </c>
      <c r="E56" s="8">
        <v>15</v>
      </c>
      <c r="F56" s="10">
        <v>1.0520833333333333E-2</v>
      </c>
      <c r="G56" s="10">
        <v>2.7395833333333338E-2</v>
      </c>
      <c r="H56" s="10">
        <v>1.6412037037037037E-2</v>
      </c>
      <c r="I56" s="12" t="s">
        <v>135</v>
      </c>
    </row>
    <row r="57" spans="1:10" x14ac:dyDescent="0.2">
      <c r="A57" s="8">
        <v>84</v>
      </c>
      <c r="B57" s="9" t="s">
        <v>136</v>
      </c>
      <c r="C57" s="8" t="s">
        <v>92</v>
      </c>
      <c r="D57" s="8">
        <v>24</v>
      </c>
      <c r="E57" s="8">
        <v>16</v>
      </c>
      <c r="F57" s="10">
        <v>1.0706018518518517E-2</v>
      </c>
      <c r="G57" s="10">
        <v>2.5914351851851855E-2</v>
      </c>
      <c r="H57" s="10">
        <v>1.7766203703703704E-2</v>
      </c>
      <c r="I57" s="12" t="s">
        <v>137</v>
      </c>
    </row>
    <row r="58" spans="1:10" x14ac:dyDescent="0.2">
      <c r="A58" s="8">
        <v>66</v>
      </c>
      <c r="B58" s="9" t="s">
        <v>138</v>
      </c>
      <c r="C58" s="8" t="s">
        <v>92</v>
      </c>
      <c r="D58" s="8">
        <v>25</v>
      </c>
      <c r="E58" s="8">
        <v>17</v>
      </c>
      <c r="F58" s="10">
        <v>9.9884259259259266E-3</v>
      </c>
      <c r="G58" s="10">
        <v>2.6631944444444444E-2</v>
      </c>
      <c r="H58" s="10">
        <v>1.8020833333333333E-2</v>
      </c>
      <c r="I58" s="12" t="s">
        <v>139</v>
      </c>
    </row>
    <row r="59" spans="1:10" x14ac:dyDescent="0.2">
      <c r="A59" s="8">
        <v>75</v>
      </c>
      <c r="B59" s="9" t="s">
        <v>140</v>
      </c>
      <c r="C59" s="8" t="s">
        <v>92</v>
      </c>
      <c r="D59" s="8">
        <v>26</v>
      </c>
      <c r="E59" s="8">
        <v>18</v>
      </c>
      <c r="F59" s="10">
        <v>1.087962962962963E-2</v>
      </c>
      <c r="G59" s="10">
        <v>2.5763888888888892E-2</v>
      </c>
      <c r="H59" s="10">
        <v>1.8414351851851852E-2</v>
      </c>
      <c r="I59" s="12" t="s">
        <v>141</v>
      </c>
    </row>
    <row r="60" spans="1:10" x14ac:dyDescent="0.2">
      <c r="A60" s="8">
        <v>78</v>
      </c>
      <c r="B60" s="9" t="s">
        <v>142</v>
      </c>
      <c r="C60" s="8" t="s">
        <v>92</v>
      </c>
      <c r="D60" s="8">
        <v>27</v>
      </c>
      <c r="E60" s="8">
        <v>19</v>
      </c>
      <c r="F60" s="10">
        <v>1.105324074074074E-2</v>
      </c>
      <c r="G60" s="10">
        <v>2.8969907407407406E-2</v>
      </c>
      <c r="H60" s="10">
        <v>1.5092592592592593E-2</v>
      </c>
      <c r="I60" s="12" t="s">
        <v>143</v>
      </c>
    </row>
    <row r="61" spans="1:10" x14ac:dyDescent="0.2">
      <c r="A61" s="8">
        <v>72</v>
      </c>
      <c r="B61" s="9" t="s">
        <v>144</v>
      </c>
      <c r="C61" s="8" t="s">
        <v>92</v>
      </c>
      <c r="D61" s="8">
        <v>28</v>
      </c>
      <c r="E61" s="8">
        <v>20</v>
      </c>
      <c r="F61" s="10">
        <v>1.1886574074074075E-2</v>
      </c>
      <c r="G61" s="10">
        <v>2.8113425925925927E-2</v>
      </c>
      <c r="H61" s="10">
        <v>1.5347222222222222E-2</v>
      </c>
      <c r="I61" s="12" t="s">
        <v>145</v>
      </c>
    </row>
    <row r="62" spans="1:10" x14ac:dyDescent="0.2">
      <c r="A62" s="8">
        <v>82</v>
      </c>
      <c r="B62" s="9" t="s">
        <v>146</v>
      </c>
      <c r="C62" s="8" t="s">
        <v>92</v>
      </c>
      <c r="D62" s="8">
        <v>29</v>
      </c>
      <c r="E62" s="8">
        <v>21</v>
      </c>
      <c r="F62" s="10">
        <v>1.0810185185185185E-2</v>
      </c>
      <c r="G62" s="10">
        <v>2.7071759259259257E-2</v>
      </c>
      <c r="H62" s="10">
        <v>1.8194444444444444E-2</v>
      </c>
      <c r="I62" s="12" t="s">
        <v>147</v>
      </c>
    </row>
    <row r="63" spans="1:10" x14ac:dyDescent="0.2">
      <c r="A63" s="8">
        <v>76</v>
      </c>
      <c r="B63" s="9" t="s">
        <v>148</v>
      </c>
      <c r="C63" s="8" t="s">
        <v>92</v>
      </c>
      <c r="D63" s="8">
        <v>30</v>
      </c>
      <c r="E63" s="8">
        <v>22</v>
      </c>
      <c r="F63" s="10">
        <v>1.1678240740740741E-2</v>
      </c>
      <c r="G63" s="10">
        <v>2.8715277777777781E-2</v>
      </c>
      <c r="H63" s="10">
        <v>1.8842592592592591E-2</v>
      </c>
      <c r="I63" s="12" t="s">
        <v>149</v>
      </c>
    </row>
    <row r="64" spans="1:10" x14ac:dyDescent="0.2">
      <c r="A64" s="5"/>
      <c r="B64" s="6"/>
    </row>
  </sheetData>
  <hyperlinks>
    <hyperlink ref="B2" r:id="rId1" xr:uid="{00000000-0004-0000-0500-000000000000}"/>
    <hyperlink ref="B3" r:id="rId2" xr:uid="{00000000-0004-0000-0500-000001000000}"/>
    <hyperlink ref="B4" r:id="rId3" xr:uid="{00000000-0004-0000-0500-000002000000}"/>
    <hyperlink ref="B5" r:id="rId4" xr:uid="{00000000-0004-0000-0500-000003000000}"/>
    <hyperlink ref="B6" r:id="rId5" xr:uid="{00000000-0004-0000-0500-000004000000}"/>
    <hyperlink ref="B7" r:id="rId6" xr:uid="{00000000-0004-0000-0500-000005000000}"/>
    <hyperlink ref="B8" r:id="rId7" xr:uid="{00000000-0004-0000-0500-000006000000}"/>
    <hyperlink ref="B9" r:id="rId8" xr:uid="{00000000-0004-0000-0500-000007000000}"/>
    <hyperlink ref="B10" r:id="rId9" xr:uid="{00000000-0004-0000-0500-000008000000}"/>
    <hyperlink ref="B11" r:id="rId10" xr:uid="{00000000-0004-0000-0500-000009000000}"/>
    <hyperlink ref="B12" r:id="rId11" xr:uid="{00000000-0004-0000-0500-00000A000000}"/>
    <hyperlink ref="B13" r:id="rId12" xr:uid="{00000000-0004-0000-0500-00000B000000}"/>
    <hyperlink ref="B14" r:id="rId13" xr:uid="{00000000-0004-0000-0500-00000C000000}"/>
    <hyperlink ref="B15" r:id="rId14" xr:uid="{00000000-0004-0000-0500-00000D000000}"/>
    <hyperlink ref="B16" r:id="rId15" xr:uid="{00000000-0004-0000-0500-00000E000000}"/>
    <hyperlink ref="B17" r:id="rId16" xr:uid="{00000000-0004-0000-0500-00000F000000}"/>
    <hyperlink ref="B18" r:id="rId17" xr:uid="{00000000-0004-0000-0500-000010000000}"/>
    <hyperlink ref="B19" r:id="rId18" xr:uid="{00000000-0004-0000-0500-000011000000}"/>
    <hyperlink ref="B20" r:id="rId19" xr:uid="{00000000-0004-0000-0500-000012000000}"/>
    <hyperlink ref="B21" r:id="rId20" xr:uid="{00000000-0004-0000-0500-000013000000}"/>
    <hyperlink ref="B22" r:id="rId21" xr:uid="{00000000-0004-0000-0500-000014000000}"/>
    <hyperlink ref="B23" r:id="rId22" xr:uid="{00000000-0004-0000-0500-000015000000}"/>
    <hyperlink ref="B24" r:id="rId23" xr:uid="{00000000-0004-0000-0500-000016000000}"/>
    <hyperlink ref="B25" r:id="rId24" xr:uid="{00000000-0004-0000-0500-000017000000}"/>
    <hyperlink ref="B26" r:id="rId25" xr:uid="{00000000-0004-0000-0500-000018000000}"/>
    <hyperlink ref="B27" r:id="rId26" xr:uid="{00000000-0004-0000-0500-000019000000}"/>
    <hyperlink ref="B28" r:id="rId27" xr:uid="{00000000-0004-0000-0500-00001A000000}"/>
    <hyperlink ref="B29" r:id="rId28" xr:uid="{00000000-0004-0000-0500-00001B000000}"/>
    <hyperlink ref="B30" r:id="rId29" xr:uid="{00000000-0004-0000-0500-00001C000000}"/>
    <hyperlink ref="B31" r:id="rId30" xr:uid="{00000000-0004-0000-0500-00001D000000}"/>
    <hyperlink ref="B34" r:id="rId31" xr:uid="{00000000-0004-0000-0500-00001E000000}"/>
    <hyperlink ref="B35" r:id="rId32" xr:uid="{00000000-0004-0000-0500-00001F000000}"/>
    <hyperlink ref="B36" r:id="rId33" xr:uid="{00000000-0004-0000-0500-000020000000}"/>
    <hyperlink ref="B37" r:id="rId34" xr:uid="{00000000-0004-0000-0500-000021000000}"/>
    <hyperlink ref="B38" r:id="rId35" xr:uid="{00000000-0004-0000-0500-000022000000}"/>
    <hyperlink ref="B39" r:id="rId36" xr:uid="{00000000-0004-0000-0500-000023000000}"/>
    <hyperlink ref="B40" r:id="rId37" xr:uid="{00000000-0004-0000-0500-000024000000}"/>
    <hyperlink ref="B41" r:id="rId38" xr:uid="{00000000-0004-0000-0500-000025000000}"/>
    <hyperlink ref="B42" r:id="rId39" xr:uid="{00000000-0004-0000-0500-000026000000}"/>
    <hyperlink ref="B43" r:id="rId40" xr:uid="{00000000-0004-0000-0500-000027000000}"/>
    <hyperlink ref="B44" r:id="rId41" xr:uid="{00000000-0004-0000-0500-000028000000}"/>
    <hyperlink ref="B45" r:id="rId42" xr:uid="{00000000-0004-0000-0500-000029000000}"/>
    <hyperlink ref="B46" r:id="rId43" xr:uid="{00000000-0004-0000-0500-00002A000000}"/>
    <hyperlink ref="B47" r:id="rId44" xr:uid="{00000000-0004-0000-0500-00002B000000}"/>
    <hyperlink ref="B48" r:id="rId45" xr:uid="{00000000-0004-0000-0500-00002C000000}"/>
    <hyperlink ref="B49" r:id="rId46" xr:uid="{00000000-0004-0000-0500-00002D000000}"/>
    <hyperlink ref="B50" r:id="rId47" xr:uid="{00000000-0004-0000-0500-00002E000000}"/>
    <hyperlink ref="B51" r:id="rId48" xr:uid="{00000000-0004-0000-0500-00002F000000}"/>
    <hyperlink ref="B52" r:id="rId49" xr:uid="{00000000-0004-0000-0500-000030000000}"/>
    <hyperlink ref="B53" r:id="rId50" xr:uid="{00000000-0004-0000-0500-000031000000}"/>
    <hyperlink ref="B54" r:id="rId51" xr:uid="{00000000-0004-0000-0500-000032000000}"/>
    <hyperlink ref="B55" r:id="rId52" xr:uid="{00000000-0004-0000-0500-000033000000}"/>
    <hyperlink ref="B56" r:id="rId53" xr:uid="{00000000-0004-0000-0500-000034000000}"/>
    <hyperlink ref="B57" r:id="rId54" xr:uid="{00000000-0004-0000-0500-000035000000}"/>
    <hyperlink ref="B58" r:id="rId55" xr:uid="{00000000-0004-0000-0500-000036000000}"/>
    <hyperlink ref="B59" r:id="rId56" xr:uid="{00000000-0004-0000-0500-000037000000}"/>
    <hyperlink ref="B60" r:id="rId57" xr:uid="{00000000-0004-0000-0500-000038000000}"/>
    <hyperlink ref="B61" r:id="rId58" xr:uid="{00000000-0004-0000-0500-000039000000}"/>
    <hyperlink ref="B62" r:id="rId59" xr:uid="{00000000-0004-0000-0500-00003A000000}"/>
    <hyperlink ref="A64" r:id="rId60" tooltip="Sélectionnez des athlètes pour les ajouter à la liste des athlètes a comparer, puis cliquer sur l’onglet Comparer." display="https://www.sportstats.ca/display-results.xhtml?raceid=93433&amp;status=results&amp;category=Femmes" xr:uid="{00000000-0004-0000-0500-00003B000000}"/>
    <hyperlink ref="B63" r:id="rId61" xr:uid="{00000000-0004-0000-0500-00003C000000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N54"/>
  <sheetViews>
    <sheetView workbookViewId="0">
      <selection activeCell="K23" sqref="K23"/>
    </sheetView>
  </sheetViews>
  <sheetFormatPr baseColWidth="10" defaultRowHeight="16" x14ac:dyDescent="0.2"/>
  <cols>
    <col min="3" max="3" width="24.33203125" customWidth="1"/>
    <col min="4" max="10" width="10.83203125" customWidth="1"/>
    <col min="11" max="11" width="10.6640625" customWidth="1"/>
    <col min="12" max="12" width="10.83203125" style="60" customWidth="1"/>
  </cols>
  <sheetData>
    <row r="1" spans="2:14" x14ac:dyDescent="0.2"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15"/>
      <c r="M1" s="116">
        <v>1.9413194444444445E-2</v>
      </c>
      <c r="N1" s="116">
        <v>3.8680555555555558E-2</v>
      </c>
    </row>
    <row r="2" spans="2:14" x14ac:dyDescent="0.2">
      <c r="B2" s="113">
        <v>3</v>
      </c>
      <c r="C2" s="109" t="s">
        <v>265</v>
      </c>
      <c r="D2" s="113" t="s">
        <v>266</v>
      </c>
      <c r="E2" s="113">
        <v>1</v>
      </c>
      <c r="F2" s="113">
        <v>1</v>
      </c>
      <c r="G2" s="113">
        <v>1</v>
      </c>
      <c r="H2" s="114">
        <v>3.414351851851852E-3</v>
      </c>
      <c r="I2" s="114">
        <v>1.0590277777777777E-2</v>
      </c>
      <c r="J2" s="114">
        <v>5.2777777777777771E-3</v>
      </c>
      <c r="K2" s="113" t="s">
        <v>267</v>
      </c>
      <c r="L2" s="108"/>
      <c r="M2" s="104" t="s">
        <v>1225</v>
      </c>
      <c r="N2" s="119">
        <v>4.2152777777777782E-2</v>
      </c>
    </row>
    <row r="3" spans="2:14" x14ac:dyDescent="0.2">
      <c r="B3" s="113">
        <v>6</v>
      </c>
      <c r="C3" s="109" t="s">
        <v>43</v>
      </c>
      <c r="D3" s="113" t="s">
        <v>266</v>
      </c>
      <c r="E3" s="113">
        <v>2</v>
      </c>
      <c r="F3" s="113">
        <v>2</v>
      </c>
      <c r="G3" s="113">
        <v>2</v>
      </c>
      <c r="H3" s="114">
        <v>3.5763888888888894E-3</v>
      </c>
      <c r="I3" s="114">
        <v>1.0567129629629629E-2</v>
      </c>
      <c r="J3" s="114">
        <v>5.3356481481481484E-3</v>
      </c>
      <c r="K3" s="113" t="s">
        <v>268</v>
      </c>
      <c r="L3" s="112">
        <v>1000</v>
      </c>
      <c r="M3" s="104"/>
      <c r="N3" s="116"/>
    </row>
    <row r="4" spans="2:14" x14ac:dyDescent="0.2">
      <c r="B4" s="113">
        <v>8</v>
      </c>
      <c r="C4" s="109" t="s">
        <v>35</v>
      </c>
      <c r="D4" s="113" t="s">
        <v>266</v>
      </c>
      <c r="E4" s="113">
        <v>3</v>
      </c>
      <c r="F4" s="113">
        <v>3</v>
      </c>
      <c r="G4" s="113">
        <v>3</v>
      </c>
      <c r="H4" s="114">
        <v>3.7500000000000003E-3</v>
      </c>
      <c r="I4" s="114">
        <v>1.0393518518518519E-2</v>
      </c>
      <c r="J4" s="114">
        <v>5.5092592592592589E-3</v>
      </c>
      <c r="K4" s="113" t="s">
        <v>269</v>
      </c>
      <c r="L4" s="112">
        <v>925</v>
      </c>
      <c r="M4" s="104"/>
      <c r="N4" s="104"/>
    </row>
    <row r="5" spans="2:14" x14ac:dyDescent="0.2">
      <c r="B5" s="113">
        <v>1</v>
      </c>
      <c r="C5" s="109" t="s">
        <v>270</v>
      </c>
      <c r="D5" s="113" t="s">
        <v>271</v>
      </c>
      <c r="E5" s="113">
        <v>4</v>
      </c>
      <c r="F5" s="113">
        <v>4</v>
      </c>
      <c r="G5" s="113">
        <v>1</v>
      </c>
      <c r="H5" s="114">
        <v>4.0972222222222226E-3</v>
      </c>
      <c r="I5" s="114">
        <v>1.1018518518518518E-2</v>
      </c>
      <c r="J5" s="114">
        <v>5.208333333333333E-3</v>
      </c>
      <c r="K5" s="113" t="s">
        <v>272</v>
      </c>
      <c r="L5" s="108"/>
      <c r="M5" s="104"/>
      <c r="N5" s="104"/>
    </row>
    <row r="6" spans="2:14" x14ac:dyDescent="0.2">
      <c r="B6" s="113">
        <v>7</v>
      </c>
      <c r="C6" s="109" t="s">
        <v>273</v>
      </c>
      <c r="D6" s="113" t="s">
        <v>266</v>
      </c>
      <c r="E6" s="113">
        <v>5</v>
      </c>
      <c r="F6" s="113">
        <v>5</v>
      </c>
      <c r="G6" s="113">
        <v>4</v>
      </c>
      <c r="H6" s="114">
        <v>4.4560185185185189E-3</v>
      </c>
      <c r="I6" s="114">
        <v>1.064814814814815E-2</v>
      </c>
      <c r="J6" s="114">
        <v>5.3125000000000004E-3</v>
      </c>
      <c r="K6" s="113" t="s">
        <v>274</v>
      </c>
      <c r="L6" s="112">
        <v>855.63</v>
      </c>
      <c r="M6" s="104"/>
      <c r="N6" s="104"/>
    </row>
    <row r="7" spans="2:14" x14ac:dyDescent="0.2">
      <c r="B7" s="113">
        <v>4</v>
      </c>
      <c r="C7" s="109" t="s">
        <v>275</v>
      </c>
      <c r="D7" s="113" t="s">
        <v>271</v>
      </c>
      <c r="E7" s="113">
        <v>6</v>
      </c>
      <c r="F7" s="113">
        <v>6</v>
      </c>
      <c r="G7" s="113">
        <v>2</v>
      </c>
      <c r="H7" s="114">
        <v>4.340277777777778E-3</v>
      </c>
      <c r="I7" s="114">
        <v>1.0752314814814814E-2</v>
      </c>
      <c r="J7" s="114">
        <v>5.3819444444444453E-3</v>
      </c>
      <c r="K7" s="113" t="s">
        <v>276</v>
      </c>
      <c r="L7" s="112">
        <v>791.45</v>
      </c>
      <c r="M7" s="104"/>
      <c r="N7" s="104"/>
    </row>
    <row r="8" spans="2:14" x14ac:dyDescent="0.2">
      <c r="B8" s="113">
        <v>40</v>
      </c>
      <c r="C8" s="109" t="s">
        <v>277</v>
      </c>
      <c r="D8" s="113" t="s">
        <v>278</v>
      </c>
      <c r="E8" s="113">
        <v>7</v>
      </c>
      <c r="F8" s="113">
        <v>7</v>
      </c>
      <c r="G8" s="113">
        <v>1</v>
      </c>
      <c r="H8" s="114">
        <v>4.386574074074074E-3</v>
      </c>
      <c r="I8" s="114">
        <v>1.0717592592592593E-2</v>
      </c>
      <c r="J8" s="114">
        <v>5.37037037037037E-3</v>
      </c>
      <c r="K8" s="113" t="s">
        <v>279</v>
      </c>
      <c r="L8" s="108"/>
      <c r="M8" s="104"/>
      <c r="N8" s="104"/>
    </row>
    <row r="9" spans="2:14" x14ac:dyDescent="0.2">
      <c r="B9" s="113">
        <v>11</v>
      </c>
      <c r="C9" s="109" t="s">
        <v>45</v>
      </c>
      <c r="D9" s="113" t="s">
        <v>278</v>
      </c>
      <c r="E9" s="113">
        <v>8</v>
      </c>
      <c r="F9" s="113">
        <v>8</v>
      </c>
      <c r="G9" s="113">
        <v>2</v>
      </c>
      <c r="H9" s="114">
        <v>4.4328703703703709E-3</v>
      </c>
      <c r="I9" s="114">
        <v>1.0625000000000001E-2</v>
      </c>
      <c r="J9" s="114">
        <v>5.5208333333333333E-3</v>
      </c>
      <c r="K9" s="113" t="s">
        <v>280</v>
      </c>
      <c r="L9" s="112">
        <v>732.09</v>
      </c>
      <c r="M9" s="104"/>
      <c r="N9" s="104"/>
    </row>
    <row r="10" spans="2:14" x14ac:dyDescent="0.2">
      <c r="B10" s="113">
        <v>5</v>
      </c>
      <c r="C10" s="109" t="s">
        <v>281</v>
      </c>
      <c r="D10" s="113" t="s">
        <v>266</v>
      </c>
      <c r="E10" s="113">
        <v>9</v>
      </c>
      <c r="F10" s="113">
        <v>9</v>
      </c>
      <c r="G10" s="113">
        <v>5</v>
      </c>
      <c r="H10" s="114">
        <v>4.386574074074074E-3</v>
      </c>
      <c r="I10" s="114">
        <v>1.0717592592592593E-2</v>
      </c>
      <c r="J10" s="114">
        <v>5.7638888888888887E-3</v>
      </c>
      <c r="K10" s="113" t="s">
        <v>282</v>
      </c>
      <c r="L10" s="108"/>
      <c r="M10" s="104"/>
      <c r="N10" s="104"/>
    </row>
    <row r="11" spans="2:14" x14ac:dyDescent="0.2">
      <c r="B11" s="113">
        <v>2</v>
      </c>
      <c r="C11" s="109" t="s">
        <v>33</v>
      </c>
      <c r="D11" s="113" t="s">
        <v>266</v>
      </c>
      <c r="E11" s="113">
        <v>10</v>
      </c>
      <c r="F11" s="113">
        <v>10</v>
      </c>
      <c r="G11" s="113">
        <v>6</v>
      </c>
      <c r="H11" s="114">
        <v>4.7453703703703703E-3</v>
      </c>
      <c r="I11" s="114">
        <v>1.1018518518518518E-2</v>
      </c>
      <c r="J11" s="114">
        <v>5.3125000000000004E-3</v>
      </c>
      <c r="K11" s="113" t="s">
        <v>283</v>
      </c>
      <c r="L11" s="112">
        <v>677.19</v>
      </c>
      <c r="M11" s="104"/>
      <c r="N11" s="104"/>
    </row>
    <row r="12" spans="2:14" x14ac:dyDescent="0.2">
      <c r="B12" s="113">
        <v>18</v>
      </c>
      <c r="C12" s="109" t="s">
        <v>65</v>
      </c>
      <c r="D12" s="113" t="s">
        <v>278</v>
      </c>
      <c r="E12" s="113">
        <v>11</v>
      </c>
      <c r="F12" s="113">
        <v>11</v>
      </c>
      <c r="G12" s="113">
        <v>3</v>
      </c>
      <c r="H12" s="114">
        <v>4.4444444444444444E-3</v>
      </c>
      <c r="I12" s="114">
        <v>1.0601851851851854E-2</v>
      </c>
      <c r="J12" s="114">
        <v>6.0416666666666665E-3</v>
      </c>
      <c r="K12" s="113" t="s">
        <v>284</v>
      </c>
      <c r="L12" s="112">
        <v>626.4</v>
      </c>
      <c r="M12" s="104"/>
      <c r="N12" s="104"/>
    </row>
    <row r="13" spans="2:14" x14ac:dyDescent="0.2">
      <c r="B13" s="113">
        <v>9</v>
      </c>
      <c r="C13" s="109" t="s">
        <v>37</v>
      </c>
      <c r="D13" s="113" t="s">
        <v>266</v>
      </c>
      <c r="E13" s="113">
        <v>12</v>
      </c>
      <c r="F13" s="113">
        <v>12</v>
      </c>
      <c r="G13" s="113">
        <v>7</v>
      </c>
      <c r="H13" s="114">
        <v>4.8263888888888887E-3</v>
      </c>
      <c r="I13" s="114">
        <v>1.0949074074074075E-2</v>
      </c>
      <c r="J13" s="114">
        <v>5.3819444444444453E-3</v>
      </c>
      <c r="K13" s="113" t="s">
        <v>285</v>
      </c>
      <c r="L13" s="112">
        <v>579.41999999999996</v>
      </c>
      <c r="M13" s="104"/>
      <c r="N13" s="104"/>
    </row>
    <row r="14" spans="2:14" x14ac:dyDescent="0.2">
      <c r="B14" s="113">
        <v>46</v>
      </c>
      <c r="C14" s="109" t="s">
        <v>286</v>
      </c>
      <c r="D14" s="113" t="s">
        <v>271</v>
      </c>
      <c r="E14" s="113">
        <v>13</v>
      </c>
      <c r="F14" s="113">
        <v>13</v>
      </c>
      <c r="G14" s="113">
        <v>3</v>
      </c>
      <c r="H14" s="114">
        <v>4.8726851851851856E-3</v>
      </c>
      <c r="I14" s="114">
        <v>1.0949074074074075E-2</v>
      </c>
      <c r="J14" s="114">
        <v>5.4513888888888884E-3</v>
      </c>
      <c r="K14" s="113" t="s">
        <v>287</v>
      </c>
      <c r="L14" s="112">
        <v>535.96</v>
      </c>
      <c r="M14" s="104"/>
      <c r="N14" s="104"/>
    </row>
    <row r="15" spans="2:14" x14ac:dyDescent="0.2">
      <c r="B15" s="113">
        <v>17</v>
      </c>
      <c r="C15" s="109" t="s">
        <v>61</v>
      </c>
      <c r="D15" s="113" t="s">
        <v>278</v>
      </c>
      <c r="E15" s="113">
        <v>14</v>
      </c>
      <c r="F15" s="113">
        <v>14</v>
      </c>
      <c r="G15" s="113">
        <v>4</v>
      </c>
      <c r="H15" s="114">
        <v>5.0000000000000001E-3</v>
      </c>
      <c r="I15" s="114">
        <v>1.0833333333333334E-2</v>
      </c>
      <c r="J15" s="114">
        <v>5.5902777777777782E-3</v>
      </c>
      <c r="K15" s="113" t="s">
        <v>288</v>
      </c>
      <c r="L15" s="112">
        <v>495.76</v>
      </c>
      <c r="M15" s="104"/>
      <c r="N15" s="104"/>
    </row>
    <row r="16" spans="2:14" x14ac:dyDescent="0.2">
      <c r="B16" s="113">
        <v>16</v>
      </c>
      <c r="C16" s="109" t="s">
        <v>59</v>
      </c>
      <c r="D16" s="113" t="s">
        <v>271</v>
      </c>
      <c r="E16" s="113">
        <v>15</v>
      </c>
      <c r="F16" s="113">
        <v>15</v>
      </c>
      <c r="G16" s="113">
        <v>4</v>
      </c>
      <c r="H16" s="114">
        <v>4.8726851851851856E-3</v>
      </c>
      <c r="I16" s="114">
        <v>1.0960648148148148E-2</v>
      </c>
      <c r="J16" s="114">
        <v>5.6134259259259271E-3</v>
      </c>
      <c r="K16" s="113" t="s">
        <v>289</v>
      </c>
      <c r="L16" s="112">
        <v>458.58</v>
      </c>
      <c r="M16" s="104"/>
      <c r="N16" s="104"/>
    </row>
    <row r="17" spans="2:14" x14ac:dyDescent="0.2">
      <c r="B17" s="113">
        <v>14</v>
      </c>
      <c r="C17" s="109" t="s">
        <v>53</v>
      </c>
      <c r="D17" s="113" t="s">
        <v>278</v>
      </c>
      <c r="E17" s="113">
        <v>16</v>
      </c>
      <c r="F17" s="113">
        <v>16</v>
      </c>
      <c r="G17" s="113">
        <v>5</v>
      </c>
      <c r="H17" s="114">
        <v>5.1041666666666666E-3</v>
      </c>
      <c r="I17" s="114">
        <v>1.0717592592592593E-2</v>
      </c>
      <c r="J17" s="114">
        <v>5.9722222222222225E-3</v>
      </c>
      <c r="K17" s="113" t="s">
        <v>290</v>
      </c>
      <c r="L17" s="112">
        <v>424.19</v>
      </c>
      <c r="M17" s="104"/>
      <c r="N17" s="104"/>
    </row>
    <row r="18" spans="2:14" x14ac:dyDescent="0.2">
      <c r="B18" s="113">
        <v>20</v>
      </c>
      <c r="C18" s="109" t="s">
        <v>69</v>
      </c>
      <c r="D18" s="113" t="s">
        <v>266</v>
      </c>
      <c r="E18" s="113">
        <v>17</v>
      </c>
      <c r="F18" s="113">
        <v>17</v>
      </c>
      <c r="G18" s="113">
        <v>8</v>
      </c>
      <c r="H18" s="114">
        <v>5.1273148148148146E-3</v>
      </c>
      <c r="I18" s="114">
        <v>1.0833333333333334E-2</v>
      </c>
      <c r="J18" s="114">
        <v>6.1921296296296299E-3</v>
      </c>
      <c r="K18" s="113" t="s">
        <v>291</v>
      </c>
      <c r="L18" s="112">
        <v>392.37</v>
      </c>
      <c r="M18" s="104"/>
      <c r="N18" s="104"/>
    </row>
    <row r="19" spans="2:14" x14ac:dyDescent="0.2">
      <c r="B19" s="113">
        <v>12</v>
      </c>
      <c r="C19" s="109" t="s">
        <v>47</v>
      </c>
      <c r="D19" s="113" t="s">
        <v>278</v>
      </c>
      <c r="E19" s="113">
        <v>18</v>
      </c>
      <c r="F19" s="113">
        <v>18</v>
      </c>
      <c r="G19" s="113">
        <v>6</v>
      </c>
      <c r="H19" s="114">
        <v>5.1041666666666666E-3</v>
      </c>
      <c r="I19" s="114">
        <v>1.0752314814814814E-2</v>
      </c>
      <c r="J19" s="114">
        <v>6.3541666666666668E-3</v>
      </c>
      <c r="K19" s="113" t="s">
        <v>292</v>
      </c>
      <c r="L19" s="112">
        <v>362.95</v>
      </c>
      <c r="M19" s="104"/>
      <c r="N19" s="104"/>
    </row>
    <row r="20" spans="2:14" x14ac:dyDescent="0.2">
      <c r="B20" s="113">
        <v>13</v>
      </c>
      <c r="C20" s="109" t="s">
        <v>49</v>
      </c>
      <c r="D20" s="113" t="s">
        <v>278</v>
      </c>
      <c r="E20" s="113">
        <v>19</v>
      </c>
      <c r="F20" s="113">
        <v>19</v>
      </c>
      <c r="G20" s="113">
        <v>7</v>
      </c>
      <c r="H20" s="114">
        <v>5.1736111111111115E-3</v>
      </c>
      <c r="I20" s="114">
        <v>1.1585648148148149E-2</v>
      </c>
      <c r="J20" s="114">
        <v>5.4629629629629637E-3</v>
      </c>
      <c r="K20" s="113" t="s">
        <v>293</v>
      </c>
      <c r="L20" s="112">
        <v>335.73</v>
      </c>
      <c r="M20" s="104"/>
      <c r="N20" s="104"/>
    </row>
    <row r="21" spans="2:14" x14ac:dyDescent="0.2">
      <c r="B21" s="113">
        <v>35</v>
      </c>
      <c r="C21" s="109" t="s">
        <v>294</v>
      </c>
      <c r="D21" s="113" t="s">
        <v>278</v>
      </c>
      <c r="E21" s="113">
        <v>20</v>
      </c>
      <c r="F21" s="113">
        <v>20</v>
      </c>
      <c r="G21" s="113">
        <v>8</v>
      </c>
      <c r="H21" s="114">
        <v>5.1504629629629635E-3</v>
      </c>
      <c r="I21" s="114">
        <v>1.1631944444444445E-2</v>
      </c>
      <c r="J21" s="114">
        <v>5.5902777777777782E-3</v>
      </c>
      <c r="K21" s="113" t="s">
        <v>295</v>
      </c>
      <c r="L21" s="112">
        <v>310.55</v>
      </c>
      <c r="M21" s="104"/>
      <c r="N21" s="104"/>
    </row>
    <row r="22" spans="2:14" x14ac:dyDescent="0.2">
      <c r="B22" s="113">
        <v>15</v>
      </c>
      <c r="C22" s="109" t="s">
        <v>57</v>
      </c>
      <c r="D22" s="113" t="s">
        <v>278</v>
      </c>
      <c r="E22" s="113">
        <v>22</v>
      </c>
      <c r="F22" s="113">
        <v>21</v>
      </c>
      <c r="G22" s="113">
        <v>9</v>
      </c>
      <c r="H22" s="114">
        <v>4.8726851851851856E-3</v>
      </c>
      <c r="I22" s="114">
        <v>1.091435185185185E-2</v>
      </c>
      <c r="J22" s="114">
        <v>6.6666666666666671E-3</v>
      </c>
      <c r="K22" s="113" t="s">
        <v>296</v>
      </c>
      <c r="L22" s="112">
        <v>287.26</v>
      </c>
      <c r="M22" s="104"/>
      <c r="N22" s="104"/>
    </row>
    <row r="23" spans="2:14" x14ac:dyDescent="0.2">
      <c r="B23" s="113">
        <v>10</v>
      </c>
      <c r="C23" s="109" t="s">
        <v>41</v>
      </c>
      <c r="D23" s="113" t="s">
        <v>266</v>
      </c>
      <c r="E23" s="113">
        <v>23</v>
      </c>
      <c r="F23" s="113">
        <v>22</v>
      </c>
      <c r="G23" s="113">
        <v>9</v>
      </c>
      <c r="H23" s="114">
        <v>5.208333333333333E-3</v>
      </c>
      <c r="I23" s="114">
        <v>1.1574074074074075E-2</v>
      </c>
      <c r="J23" s="114">
        <v>5.8680555555555543E-3</v>
      </c>
      <c r="K23" s="110" t="s">
        <v>297</v>
      </c>
      <c r="L23" s="112">
        <v>265.70999999999998</v>
      </c>
      <c r="M23" s="104"/>
      <c r="N23" s="104"/>
    </row>
    <row r="24" spans="2:14" x14ac:dyDescent="0.2">
      <c r="B24" s="113">
        <v>19</v>
      </c>
      <c r="C24" s="109" t="s">
        <v>67</v>
      </c>
      <c r="D24" s="113" t="s">
        <v>266</v>
      </c>
      <c r="E24" s="113">
        <v>24</v>
      </c>
      <c r="F24" s="113">
        <v>23</v>
      </c>
      <c r="G24" s="113">
        <v>10</v>
      </c>
      <c r="H24" s="114">
        <v>5.4629629629629637E-3</v>
      </c>
      <c r="I24" s="114">
        <v>1.1666666666666667E-2</v>
      </c>
      <c r="J24" s="114">
        <v>5.9837962962962961E-3</v>
      </c>
      <c r="K24" s="118" t="s">
        <v>298</v>
      </c>
      <c r="L24" s="112"/>
      <c r="M24" s="104"/>
      <c r="N24" s="104"/>
    </row>
    <row r="25" spans="2:14" x14ac:dyDescent="0.2">
      <c r="B25" s="113">
        <v>47</v>
      </c>
      <c r="C25" s="109" t="s">
        <v>299</v>
      </c>
      <c r="D25" s="113" t="s">
        <v>278</v>
      </c>
      <c r="E25" s="113">
        <v>28</v>
      </c>
      <c r="F25" s="113">
        <v>24</v>
      </c>
      <c r="G25" s="113">
        <v>10</v>
      </c>
      <c r="H25" s="114">
        <v>5.7986111111111112E-3</v>
      </c>
      <c r="I25" s="114">
        <v>1.2048611111111112E-2</v>
      </c>
      <c r="J25" s="114">
        <v>6.168981481481481E-3</v>
      </c>
      <c r="K25" s="118" t="s">
        <v>300</v>
      </c>
      <c r="L25" s="112"/>
      <c r="M25" s="104"/>
      <c r="N25" s="104"/>
    </row>
    <row r="26" spans="2:14" x14ac:dyDescent="0.2">
      <c r="B26" s="113">
        <v>22</v>
      </c>
      <c r="C26" s="109" t="s">
        <v>76</v>
      </c>
      <c r="D26" s="113" t="s">
        <v>278</v>
      </c>
      <c r="E26" s="113">
        <v>31</v>
      </c>
      <c r="F26" s="113">
        <v>25</v>
      </c>
      <c r="G26" s="113">
        <v>11</v>
      </c>
      <c r="H26" s="114">
        <v>6.8865740740740736E-3</v>
      </c>
      <c r="I26" s="114">
        <v>1.1689814814814814E-2</v>
      </c>
      <c r="J26" s="114">
        <v>5.8217592592592592E-3</v>
      </c>
      <c r="K26" s="118" t="s">
        <v>301</v>
      </c>
      <c r="L26" s="108"/>
      <c r="M26" s="104"/>
      <c r="N26" s="104"/>
    </row>
    <row r="27" spans="2:14" x14ac:dyDescent="0.2">
      <c r="B27" s="113">
        <v>27</v>
      </c>
      <c r="C27" s="109" t="s">
        <v>302</v>
      </c>
      <c r="D27" s="113" t="s">
        <v>271</v>
      </c>
      <c r="E27" s="113">
        <v>32</v>
      </c>
      <c r="F27" s="113">
        <v>26</v>
      </c>
      <c r="G27" s="113">
        <v>5</v>
      </c>
      <c r="H27" s="114">
        <v>6.5509259259259262E-3</v>
      </c>
      <c r="I27" s="114">
        <v>1.224537037037037E-2</v>
      </c>
      <c r="J27" s="114">
        <v>5.7175925925925927E-3</v>
      </c>
      <c r="K27" s="118" t="s">
        <v>303</v>
      </c>
      <c r="L27" s="108"/>
      <c r="M27" s="104"/>
      <c r="N27" s="104"/>
    </row>
    <row r="28" spans="2:14" x14ac:dyDescent="0.2">
      <c r="B28" s="113">
        <v>23</v>
      </c>
      <c r="C28" s="109" t="s">
        <v>80</v>
      </c>
      <c r="D28" s="113" t="s">
        <v>278</v>
      </c>
      <c r="E28" s="113">
        <v>33</v>
      </c>
      <c r="F28" s="113">
        <v>27</v>
      </c>
      <c r="G28" s="113">
        <v>12</v>
      </c>
      <c r="H28" s="114">
        <v>7.0486111111111105E-3</v>
      </c>
      <c r="I28" s="114">
        <v>1.1400462962962965E-2</v>
      </c>
      <c r="J28" s="114">
        <v>6.168981481481481E-3</v>
      </c>
      <c r="K28" s="118" t="s">
        <v>304</v>
      </c>
      <c r="L28" s="108"/>
      <c r="M28" s="104"/>
      <c r="N28" s="104"/>
    </row>
    <row r="29" spans="2:14" x14ac:dyDescent="0.2">
      <c r="B29" s="113">
        <v>25</v>
      </c>
      <c r="C29" s="109" t="s">
        <v>86</v>
      </c>
      <c r="D29" s="113" t="s">
        <v>271</v>
      </c>
      <c r="E29" s="113">
        <v>35</v>
      </c>
      <c r="F29" s="113">
        <v>28</v>
      </c>
      <c r="G29" s="113">
        <v>6</v>
      </c>
      <c r="H29" s="114">
        <v>6.6666666666666671E-3</v>
      </c>
      <c r="I29" s="114">
        <v>1.1944444444444445E-2</v>
      </c>
      <c r="J29" s="114">
        <v>6.1921296296296299E-3</v>
      </c>
      <c r="K29" s="118" t="s">
        <v>305</v>
      </c>
      <c r="L29" s="108"/>
      <c r="M29" s="104"/>
      <c r="N29" s="104"/>
    </row>
    <row r="30" spans="2:14" x14ac:dyDescent="0.2">
      <c r="B30" s="113">
        <v>21</v>
      </c>
      <c r="C30" s="109" t="s">
        <v>74</v>
      </c>
      <c r="D30" s="113" t="s">
        <v>278</v>
      </c>
      <c r="E30" s="113">
        <v>36</v>
      </c>
      <c r="F30" s="113">
        <v>29</v>
      </c>
      <c r="G30" s="113">
        <v>13</v>
      </c>
      <c r="H30" s="114">
        <v>6.1342592592592594E-3</v>
      </c>
      <c r="I30" s="114">
        <v>1.2199074074074072E-2</v>
      </c>
      <c r="J30" s="114">
        <v>6.5972222222222222E-3</v>
      </c>
      <c r="K30" s="118" t="s">
        <v>306</v>
      </c>
      <c r="L30" s="108"/>
      <c r="M30" s="104"/>
      <c r="N30" s="104"/>
    </row>
    <row r="31" spans="2:14" x14ac:dyDescent="0.2">
      <c r="B31" s="113">
        <v>24</v>
      </c>
      <c r="C31" s="109" t="s">
        <v>82</v>
      </c>
      <c r="D31" s="113" t="s">
        <v>266</v>
      </c>
      <c r="E31" s="113">
        <v>40</v>
      </c>
      <c r="F31" s="113">
        <v>30</v>
      </c>
      <c r="G31" s="113">
        <v>11</v>
      </c>
      <c r="H31" s="114">
        <v>7.1412037037037043E-3</v>
      </c>
      <c r="I31" s="114">
        <v>1.2210648148148146E-2</v>
      </c>
      <c r="J31" s="114">
        <v>6.0879629629629643E-3</v>
      </c>
      <c r="K31" s="118" t="s">
        <v>307</v>
      </c>
      <c r="L31" s="108"/>
      <c r="M31" s="104"/>
      <c r="N31" s="104"/>
    </row>
    <row r="32" spans="2:14" x14ac:dyDescent="0.2">
      <c r="B32" s="104"/>
      <c r="C32" s="104"/>
      <c r="D32" s="104"/>
      <c r="E32" s="104"/>
      <c r="F32" s="104"/>
      <c r="G32" s="104"/>
      <c r="H32" s="104"/>
      <c r="I32" s="104"/>
      <c r="J32" s="104"/>
      <c r="K32" s="104"/>
      <c r="L32" s="108"/>
      <c r="M32" s="104"/>
      <c r="N32" s="104"/>
    </row>
    <row r="33" spans="2:14" x14ac:dyDescent="0.2">
      <c r="B33" s="104"/>
      <c r="C33" s="104"/>
      <c r="D33" s="104"/>
      <c r="E33" s="104"/>
      <c r="F33" s="104"/>
      <c r="G33" s="104"/>
      <c r="H33" s="104"/>
      <c r="I33" s="104"/>
      <c r="J33" s="104"/>
      <c r="K33" s="104"/>
      <c r="L33" s="108"/>
      <c r="M33" s="116">
        <v>2.2378472222222223E-2</v>
      </c>
      <c r="N33" s="119">
        <v>4.4791666666666667E-2</v>
      </c>
    </row>
    <row r="34" spans="2:14" x14ac:dyDescent="0.2">
      <c r="B34" s="120" t="s">
        <v>262</v>
      </c>
      <c r="C34" s="120" t="s">
        <v>263</v>
      </c>
      <c r="D34" s="120" t="s">
        <v>16</v>
      </c>
      <c r="E34" s="120" t="s">
        <v>17</v>
      </c>
      <c r="F34" s="120" t="s">
        <v>18</v>
      </c>
      <c r="G34" s="120" t="s">
        <v>264</v>
      </c>
      <c r="H34" s="120" t="s">
        <v>19</v>
      </c>
      <c r="I34" s="120" t="s">
        <v>20</v>
      </c>
      <c r="J34" s="120" t="s">
        <v>21</v>
      </c>
      <c r="K34" s="120" t="s">
        <v>22</v>
      </c>
      <c r="L34" s="121"/>
      <c r="M34" s="108" t="s">
        <v>1225</v>
      </c>
      <c r="N34" s="119">
        <v>4.8379629629629627E-2</v>
      </c>
    </row>
    <row r="35" spans="2:14" x14ac:dyDescent="0.2">
      <c r="B35" s="113">
        <v>52</v>
      </c>
      <c r="C35" s="109" t="s">
        <v>308</v>
      </c>
      <c r="D35" s="113" t="s">
        <v>309</v>
      </c>
      <c r="E35" s="113">
        <v>21</v>
      </c>
      <c r="F35" s="113">
        <v>1</v>
      </c>
      <c r="G35" s="113">
        <v>1</v>
      </c>
      <c r="H35" s="114">
        <v>3.6805555555555554E-3</v>
      </c>
      <c r="I35" s="114">
        <v>1.252314814814815E-2</v>
      </c>
      <c r="J35" s="114">
        <v>6.238425925925925E-3</v>
      </c>
      <c r="K35" s="113" t="s">
        <v>310</v>
      </c>
      <c r="L35" s="112">
        <v>1000</v>
      </c>
      <c r="M35" s="104"/>
      <c r="N35" s="104"/>
    </row>
    <row r="36" spans="2:14" x14ac:dyDescent="0.2">
      <c r="B36" s="113">
        <v>54</v>
      </c>
      <c r="C36" s="109" t="s">
        <v>88</v>
      </c>
      <c r="D36" s="113" t="s">
        <v>311</v>
      </c>
      <c r="E36" s="113">
        <v>25</v>
      </c>
      <c r="F36" s="113">
        <v>2</v>
      </c>
      <c r="G36" s="113">
        <v>1</v>
      </c>
      <c r="H36" s="114">
        <v>4.6064814814814814E-3</v>
      </c>
      <c r="I36" s="114">
        <v>1.2777777777777777E-2</v>
      </c>
      <c r="J36" s="114">
        <v>6.1921296296296299E-3</v>
      </c>
      <c r="K36" s="113" t="s">
        <v>312</v>
      </c>
      <c r="L36" s="112">
        <v>925</v>
      </c>
      <c r="M36" s="104"/>
      <c r="N36" s="104"/>
    </row>
    <row r="37" spans="2:14" x14ac:dyDescent="0.2">
      <c r="B37" s="113">
        <v>53</v>
      </c>
      <c r="C37" s="109" t="s">
        <v>313</v>
      </c>
      <c r="D37" s="113" t="s">
        <v>314</v>
      </c>
      <c r="E37" s="113">
        <v>26</v>
      </c>
      <c r="F37" s="113">
        <v>3</v>
      </c>
      <c r="G37" s="113">
        <v>1</v>
      </c>
      <c r="H37" s="114">
        <v>4.5138888888888893E-3</v>
      </c>
      <c r="I37" s="114">
        <v>1.2905092592592591E-2</v>
      </c>
      <c r="J37" s="114">
        <v>6.3425925925925915E-3</v>
      </c>
      <c r="K37" s="113" t="s">
        <v>315</v>
      </c>
      <c r="L37" s="108"/>
      <c r="M37" s="104"/>
      <c r="N37" s="104"/>
    </row>
    <row r="38" spans="2:14" x14ac:dyDescent="0.2">
      <c r="B38" s="113">
        <v>57</v>
      </c>
      <c r="C38" s="109" t="s">
        <v>102</v>
      </c>
      <c r="D38" s="113" t="s">
        <v>314</v>
      </c>
      <c r="E38" s="113">
        <v>27</v>
      </c>
      <c r="F38" s="113">
        <v>4</v>
      </c>
      <c r="G38" s="113">
        <v>2</v>
      </c>
      <c r="H38" s="114">
        <v>4.6874999999999998E-3</v>
      </c>
      <c r="I38" s="114">
        <v>1.2708333333333334E-2</v>
      </c>
      <c r="J38" s="114">
        <v>6.5740740740740733E-3</v>
      </c>
      <c r="K38" s="113" t="s">
        <v>316</v>
      </c>
      <c r="L38" s="112">
        <v>855.63</v>
      </c>
      <c r="M38" s="104"/>
      <c r="N38" s="104"/>
    </row>
    <row r="39" spans="2:14" x14ac:dyDescent="0.2">
      <c r="B39" s="113">
        <v>56</v>
      </c>
      <c r="C39" s="109" t="s">
        <v>94</v>
      </c>
      <c r="D39" s="113" t="s">
        <v>311</v>
      </c>
      <c r="E39" s="113">
        <v>29</v>
      </c>
      <c r="F39" s="113">
        <v>5</v>
      </c>
      <c r="G39" s="113">
        <v>2</v>
      </c>
      <c r="H39" s="114">
        <v>4.8958333333333328E-3</v>
      </c>
      <c r="I39" s="114">
        <v>1.255787037037037E-2</v>
      </c>
      <c r="J39" s="114">
        <v>6.6782407407407415E-3</v>
      </c>
      <c r="K39" s="113" t="s">
        <v>317</v>
      </c>
      <c r="L39" s="112">
        <v>791.45</v>
      </c>
      <c r="M39" s="104"/>
      <c r="N39" s="104"/>
    </row>
    <row r="40" spans="2:14" x14ac:dyDescent="0.2">
      <c r="B40" s="113">
        <v>51</v>
      </c>
      <c r="C40" s="109" t="s">
        <v>96</v>
      </c>
      <c r="D40" s="113" t="s">
        <v>311</v>
      </c>
      <c r="E40" s="113">
        <v>30</v>
      </c>
      <c r="F40" s="113">
        <v>6</v>
      </c>
      <c r="G40" s="113">
        <v>3</v>
      </c>
      <c r="H40" s="114">
        <v>4.9189814814814816E-3</v>
      </c>
      <c r="I40" s="114">
        <v>1.247685185185185E-2</v>
      </c>
      <c r="J40" s="114">
        <v>6.8634259259259256E-3</v>
      </c>
      <c r="K40" s="113" t="s">
        <v>318</v>
      </c>
      <c r="L40" s="112">
        <v>732.09</v>
      </c>
      <c r="M40" s="104"/>
      <c r="N40" s="104"/>
    </row>
    <row r="41" spans="2:14" x14ac:dyDescent="0.2">
      <c r="B41" s="113">
        <v>55</v>
      </c>
      <c r="C41" s="109" t="s">
        <v>91</v>
      </c>
      <c r="D41" s="113" t="s">
        <v>314</v>
      </c>
      <c r="E41" s="113">
        <v>34</v>
      </c>
      <c r="F41" s="113">
        <v>7</v>
      </c>
      <c r="G41" s="113">
        <v>3</v>
      </c>
      <c r="H41" s="114">
        <v>5.6365740740740742E-3</v>
      </c>
      <c r="I41" s="114">
        <v>1.2627314814814815E-2</v>
      </c>
      <c r="J41" s="114">
        <v>6.5393518518518517E-3</v>
      </c>
      <c r="K41" s="113" t="s">
        <v>319</v>
      </c>
      <c r="L41" s="112">
        <v>677.19</v>
      </c>
      <c r="M41" s="104"/>
      <c r="N41" s="104"/>
    </row>
    <row r="42" spans="2:14" x14ac:dyDescent="0.2">
      <c r="B42" s="113">
        <v>58</v>
      </c>
      <c r="C42" s="109" t="s">
        <v>106</v>
      </c>
      <c r="D42" s="113" t="s">
        <v>311</v>
      </c>
      <c r="E42" s="113">
        <v>37</v>
      </c>
      <c r="F42" s="113">
        <v>8</v>
      </c>
      <c r="G42" s="113">
        <v>4</v>
      </c>
      <c r="H42" s="114">
        <v>5.2430555555555555E-3</v>
      </c>
      <c r="I42" s="114">
        <v>1.3599537037037037E-2</v>
      </c>
      <c r="J42" s="114">
        <v>6.1805555555555563E-3</v>
      </c>
      <c r="K42" s="113" t="s">
        <v>320</v>
      </c>
      <c r="L42" s="108"/>
      <c r="M42" s="104"/>
      <c r="N42" s="104"/>
    </row>
    <row r="43" spans="2:14" x14ac:dyDescent="0.2">
      <c r="B43" s="113">
        <v>61</v>
      </c>
      <c r="C43" s="109" t="s">
        <v>114</v>
      </c>
      <c r="D43" s="113" t="s">
        <v>311</v>
      </c>
      <c r="E43" s="113">
        <v>38</v>
      </c>
      <c r="F43" s="113">
        <v>9</v>
      </c>
      <c r="G43" s="113">
        <v>5</v>
      </c>
      <c r="H43" s="114">
        <v>6.4004629629629628E-3</v>
      </c>
      <c r="I43" s="114">
        <v>1.2337962962962962E-2</v>
      </c>
      <c r="J43" s="114">
        <v>6.4699074074074069E-3</v>
      </c>
      <c r="K43" s="113" t="s">
        <v>321</v>
      </c>
      <c r="L43" s="112">
        <v>626.4</v>
      </c>
      <c r="M43" s="104"/>
      <c r="N43" s="104"/>
    </row>
    <row r="44" spans="2:14" x14ac:dyDescent="0.2">
      <c r="B44" s="113">
        <v>62</v>
      </c>
      <c r="C44" s="109" t="s">
        <v>116</v>
      </c>
      <c r="D44" s="113" t="s">
        <v>314</v>
      </c>
      <c r="E44" s="113">
        <v>39</v>
      </c>
      <c r="F44" s="113">
        <v>10</v>
      </c>
      <c r="G44" s="113">
        <v>4</v>
      </c>
      <c r="H44" s="114">
        <v>6.0185185185185177E-3</v>
      </c>
      <c r="I44" s="114">
        <v>1.2766203703703703E-2</v>
      </c>
      <c r="J44" s="114">
        <v>6.6203703703703702E-3</v>
      </c>
      <c r="K44" s="113" t="s">
        <v>322</v>
      </c>
      <c r="L44" s="112">
        <v>579.41999999999996</v>
      </c>
      <c r="M44" s="104"/>
      <c r="N44" s="104"/>
    </row>
    <row r="45" spans="2:14" x14ac:dyDescent="0.2">
      <c r="B45" s="113">
        <v>60</v>
      </c>
      <c r="C45" s="109" t="s">
        <v>110</v>
      </c>
      <c r="D45" s="113" t="s">
        <v>311</v>
      </c>
      <c r="E45" s="113">
        <v>41</v>
      </c>
      <c r="F45" s="113">
        <v>11</v>
      </c>
      <c r="G45" s="113">
        <v>6</v>
      </c>
      <c r="H45" s="114">
        <v>6.1921296296296299E-3</v>
      </c>
      <c r="I45" s="114">
        <v>1.2592592592592593E-2</v>
      </c>
      <c r="J45" s="114">
        <v>6.7708333333333336E-3</v>
      </c>
      <c r="K45" s="113" t="s">
        <v>323</v>
      </c>
      <c r="L45" s="108"/>
      <c r="M45" s="104"/>
      <c r="N45" s="104"/>
    </row>
    <row r="46" spans="2:14" x14ac:dyDescent="0.2">
      <c r="B46" s="113">
        <v>64</v>
      </c>
      <c r="C46" s="109" t="s">
        <v>120</v>
      </c>
      <c r="D46" s="113" t="s">
        <v>314</v>
      </c>
      <c r="E46" s="113">
        <v>42</v>
      </c>
      <c r="F46" s="113">
        <v>12</v>
      </c>
      <c r="G46" s="113">
        <v>5</v>
      </c>
      <c r="H46" s="114">
        <v>5.6249999999999989E-3</v>
      </c>
      <c r="I46" s="114">
        <v>1.2650462962962962E-2</v>
      </c>
      <c r="J46" s="114">
        <v>7.3263888888888892E-3</v>
      </c>
      <c r="K46" s="113" t="s">
        <v>324</v>
      </c>
      <c r="L46" s="112">
        <v>535.96</v>
      </c>
      <c r="M46" s="104"/>
      <c r="N46" s="104"/>
    </row>
    <row r="47" spans="2:14" x14ac:dyDescent="0.2">
      <c r="B47" s="113">
        <v>74</v>
      </c>
      <c r="C47" s="109" t="s">
        <v>325</v>
      </c>
      <c r="D47" s="113" t="s">
        <v>314</v>
      </c>
      <c r="E47" s="113">
        <v>43</v>
      </c>
      <c r="F47" s="113">
        <v>13</v>
      </c>
      <c r="G47" s="113">
        <v>6</v>
      </c>
      <c r="H47" s="114">
        <v>6.4351851851851861E-3</v>
      </c>
      <c r="I47" s="114">
        <v>1.2372685185185186E-2</v>
      </c>
      <c r="J47" s="114">
        <v>6.8402777777777776E-3</v>
      </c>
      <c r="K47" s="113" t="s">
        <v>326</v>
      </c>
      <c r="L47" s="112">
        <v>495.76</v>
      </c>
      <c r="M47" s="104"/>
      <c r="N47" s="104"/>
    </row>
    <row r="48" spans="2:14" x14ac:dyDescent="0.2">
      <c r="B48" s="113">
        <v>59</v>
      </c>
      <c r="C48" s="109" t="s">
        <v>108</v>
      </c>
      <c r="D48" s="113" t="s">
        <v>314</v>
      </c>
      <c r="E48" s="113">
        <v>46</v>
      </c>
      <c r="F48" s="113">
        <v>14</v>
      </c>
      <c r="G48" s="113">
        <v>7</v>
      </c>
      <c r="H48" s="114">
        <v>6.4930555555555549E-3</v>
      </c>
      <c r="I48" s="114">
        <v>1.2430555555555554E-2</v>
      </c>
      <c r="J48" s="114">
        <v>7.4074074074074068E-3</v>
      </c>
      <c r="K48" s="117" t="s">
        <v>327</v>
      </c>
      <c r="L48" s="112">
        <v>458.58</v>
      </c>
      <c r="M48" s="104"/>
      <c r="N48" s="104"/>
    </row>
    <row r="49" spans="2:14" x14ac:dyDescent="0.2">
      <c r="B49" s="113">
        <v>65</v>
      </c>
      <c r="C49" s="109" t="s">
        <v>124</v>
      </c>
      <c r="D49" s="113" t="s">
        <v>314</v>
      </c>
      <c r="E49" s="113">
        <v>50</v>
      </c>
      <c r="F49" s="113">
        <v>15</v>
      </c>
      <c r="G49" s="113">
        <v>8</v>
      </c>
      <c r="H49" s="114">
        <v>6.4236111111111117E-3</v>
      </c>
      <c r="I49" s="114">
        <v>1.2488425925925925E-2</v>
      </c>
      <c r="J49" s="114">
        <v>7.743055555555556E-3</v>
      </c>
      <c r="K49" s="118" t="s">
        <v>328</v>
      </c>
      <c r="L49" s="112"/>
      <c r="M49" s="104"/>
      <c r="N49" s="104"/>
    </row>
    <row r="50" spans="2:14" x14ac:dyDescent="0.2">
      <c r="B50" s="113">
        <v>67</v>
      </c>
      <c r="C50" s="109" t="s">
        <v>128</v>
      </c>
      <c r="D50" s="113" t="s">
        <v>314</v>
      </c>
      <c r="E50" s="113">
        <v>57</v>
      </c>
      <c r="F50" s="113">
        <v>16</v>
      </c>
      <c r="G50" s="113">
        <v>9</v>
      </c>
      <c r="H50" s="114">
        <v>7.083333333333333E-3</v>
      </c>
      <c r="I50" s="114">
        <v>1.3287037037037036E-2</v>
      </c>
      <c r="J50" s="114">
        <v>7.5462962962962966E-3</v>
      </c>
      <c r="K50" s="118" t="s">
        <v>329</v>
      </c>
      <c r="L50" s="112"/>
      <c r="M50" s="104"/>
      <c r="N50" s="104"/>
    </row>
    <row r="51" spans="2:14" x14ac:dyDescent="0.2">
      <c r="B51" s="113">
        <v>72</v>
      </c>
      <c r="C51" s="109" t="s">
        <v>144</v>
      </c>
      <c r="D51" s="113" t="s">
        <v>314</v>
      </c>
      <c r="E51" s="113">
        <v>61</v>
      </c>
      <c r="F51" s="113">
        <v>17</v>
      </c>
      <c r="G51" s="113">
        <v>10</v>
      </c>
      <c r="H51" s="114">
        <v>8.3680555555555557E-3</v>
      </c>
      <c r="I51" s="114">
        <v>1.4039351851851851E-2</v>
      </c>
      <c r="J51" s="114">
        <v>6.7708333333333336E-3</v>
      </c>
      <c r="K51" s="118" t="s">
        <v>330</v>
      </c>
      <c r="L51" s="112"/>
      <c r="M51" s="104"/>
      <c r="N51" s="104"/>
    </row>
    <row r="52" spans="2:14" x14ac:dyDescent="0.2">
      <c r="B52" s="113">
        <v>69</v>
      </c>
      <c r="C52" s="109" t="s">
        <v>132</v>
      </c>
      <c r="D52" s="113" t="s">
        <v>314</v>
      </c>
      <c r="E52" s="113">
        <v>62</v>
      </c>
      <c r="F52" s="113">
        <v>18</v>
      </c>
      <c r="G52" s="113">
        <v>11</v>
      </c>
      <c r="H52" s="114">
        <v>8.4027777777777781E-3</v>
      </c>
      <c r="I52" s="114">
        <v>1.3657407407407408E-2</v>
      </c>
      <c r="J52" s="114">
        <v>8.113425925925925E-3</v>
      </c>
      <c r="K52" s="118" t="s">
        <v>331</v>
      </c>
      <c r="L52" s="108"/>
      <c r="M52" s="104"/>
      <c r="N52" s="104"/>
    </row>
    <row r="53" spans="2:14" x14ac:dyDescent="0.2">
      <c r="B53" s="113">
        <v>70</v>
      </c>
      <c r="C53" s="109" t="s">
        <v>134</v>
      </c>
      <c r="D53" s="113" t="s">
        <v>314</v>
      </c>
      <c r="E53" s="113">
        <v>64</v>
      </c>
      <c r="F53" s="113">
        <v>19</v>
      </c>
      <c r="G53" s="113">
        <v>12</v>
      </c>
      <c r="H53" s="114">
        <v>9.4675925925925917E-3</v>
      </c>
      <c r="I53" s="114">
        <v>1.4398148148148148E-2</v>
      </c>
      <c r="J53" s="114">
        <v>7.3263888888888892E-3</v>
      </c>
      <c r="K53" s="118" t="s">
        <v>332</v>
      </c>
      <c r="L53" s="108"/>
      <c r="M53" s="104"/>
      <c r="N53" s="104"/>
    </row>
    <row r="54" spans="2:14" x14ac:dyDescent="0.2">
      <c r="B54" s="113">
        <v>71</v>
      </c>
      <c r="C54" s="109" t="s">
        <v>142</v>
      </c>
      <c r="D54" s="113" t="s">
        <v>314</v>
      </c>
      <c r="E54" s="113">
        <v>65</v>
      </c>
      <c r="F54" s="113">
        <v>20</v>
      </c>
      <c r="G54" s="113">
        <v>13</v>
      </c>
      <c r="H54" s="114">
        <v>9.4675925925925917E-3</v>
      </c>
      <c r="I54" s="114">
        <v>1.5081018518518516E-2</v>
      </c>
      <c r="J54" s="114">
        <v>6.8981481481481489E-3</v>
      </c>
      <c r="K54" s="118" t="s">
        <v>333</v>
      </c>
      <c r="L54" s="108"/>
      <c r="M54" s="104"/>
      <c r="N54" s="104"/>
    </row>
  </sheetData>
  <hyperlinks>
    <hyperlink ref="C2" r:id="rId1" xr:uid="{00000000-0004-0000-0600-000000000000}"/>
    <hyperlink ref="C3" r:id="rId2" xr:uid="{00000000-0004-0000-0600-000001000000}"/>
    <hyperlink ref="C4" r:id="rId3" xr:uid="{00000000-0004-0000-0600-000002000000}"/>
    <hyperlink ref="C5" r:id="rId4" xr:uid="{00000000-0004-0000-0600-000003000000}"/>
    <hyperlink ref="C6" r:id="rId5" xr:uid="{00000000-0004-0000-0600-000004000000}"/>
    <hyperlink ref="C7" r:id="rId6" xr:uid="{00000000-0004-0000-0600-000005000000}"/>
    <hyperlink ref="C8" r:id="rId7" xr:uid="{00000000-0004-0000-0600-000006000000}"/>
    <hyperlink ref="C9" r:id="rId8" xr:uid="{00000000-0004-0000-0600-000007000000}"/>
    <hyperlink ref="C10" r:id="rId9" xr:uid="{00000000-0004-0000-0600-000008000000}"/>
    <hyperlink ref="C11" r:id="rId10" xr:uid="{00000000-0004-0000-0600-000009000000}"/>
    <hyperlink ref="C12" r:id="rId11" xr:uid="{00000000-0004-0000-0600-00000A000000}"/>
    <hyperlink ref="C13" r:id="rId12" xr:uid="{00000000-0004-0000-0600-00000B000000}"/>
    <hyperlink ref="C14" r:id="rId13" xr:uid="{00000000-0004-0000-0600-00000C000000}"/>
    <hyperlink ref="C15" r:id="rId14" xr:uid="{00000000-0004-0000-0600-00000D000000}"/>
    <hyperlink ref="C16" r:id="rId15" xr:uid="{00000000-0004-0000-0600-00000E000000}"/>
    <hyperlink ref="C17" r:id="rId16" xr:uid="{00000000-0004-0000-0600-00000F000000}"/>
    <hyperlink ref="C18" r:id="rId17" xr:uid="{00000000-0004-0000-0600-000010000000}"/>
    <hyperlink ref="C19" r:id="rId18" xr:uid="{00000000-0004-0000-0600-000011000000}"/>
    <hyperlink ref="C20" r:id="rId19" xr:uid="{00000000-0004-0000-0600-000012000000}"/>
    <hyperlink ref="C21" r:id="rId20" xr:uid="{00000000-0004-0000-0600-000013000000}"/>
    <hyperlink ref="C22" r:id="rId21" xr:uid="{00000000-0004-0000-0600-000014000000}"/>
    <hyperlink ref="C23" r:id="rId22" xr:uid="{00000000-0004-0000-0600-000015000000}"/>
    <hyperlink ref="C24" r:id="rId23" xr:uid="{00000000-0004-0000-0600-000016000000}"/>
    <hyperlink ref="C25" r:id="rId24" xr:uid="{00000000-0004-0000-0600-000017000000}"/>
    <hyperlink ref="C26" r:id="rId25" xr:uid="{00000000-0004-0000-0600-000018000000}"/>
    <hyperlink ref="C27" r:id="rId26" xr:uid="{00000000-0004-0000-0600-000019000000}"/>
    <hyperlink ref="C28" r:id="rId27" xr:uid="{00000000-0004-0000-0600-00001A000000}"/>
    <hyperlink ref="C29" r:id="rId28" xr:uid="{00000000-0004-0000-0600-00001B000000}"/>
    <hyperlink ref="C30" r:id="rId29" xr:uid="{00000000-0004-0000-0600-00001C000000}"/>
    <hyperlink ref="C31" r:id="rId30" xr:uid="{00000000-0004-0000-0600-00001D000000}"/>
    <hyperlink ref="C35" r:id="rId31" xr:uid="{00000000-0004-0000-0600-00001E000000}"/>
    <hyperlink ref="C36" r:id="rId32" xr:uid="{00000000-0004-0000-0600-00001F000000}"/>
    <hyperlink ref="C37" r:id="rId33" xr:uid="{00000000-0004-0000-0600-000020000000}"/>
    <hyperlink ref="C38" r:id="rId34" xr:uid="{00000000-0004-0000-0600-000021000000}"/>
    <hyperlink ref="C39" r:id="rId35" xr:uid="{00000000-0004-0000-0600-000022000000}"/>
    <hyperlink ref="C40" r:id="rId36" xr:uid="{00000000-0004-0000-0600-000023000000}"/>
    <hyperlink ref="C41" r:id="rId37" xr:uid="{00000000-0004-0000-0600-000024000000}"/>
    <hyperlink ref="C42" r:id="rId38" xr:uid="{00000000-0004-0000-0600-000025000000}"/>
    <hyperlink ref="C43" r:id="rId39" xr:uid="{00000000-0004-0000-0600-000026000000}"/>
    <hyperlink ref="C44" r:id="rId40" xr:uid="{00000000-0004-0000-0600-000027000000}"/>
    <hyperlink ref="C45" r:id="rId41" xr:uid="{00000000-0004-0000-0600-000028000000}"/>
    <hyperlink ref="C46" r:id="rId42" xr:uid="{00000000-0004-0000-0600-000029000000}"/>
    <hyperlink ref="C47" r:id="rId43" xr:uid="{00000000-0004-0000-0600-00002A000000}"/>
    <hyperlink ref="C48" r:id="rId44" xr:uid="{00000000-0004-0000-0600-00002B000000}"/>
    <hyperlink ref="C49" r:id="rId45" xr:uid="{00000000-0004-0000-0600-00002C000000}"/>
    <hyperlink ref="C50" r:id="rId46" xr:uid="{00000000-0004-0000-0600-00002D000000}"/>
    <hyperlink ref="C51" r:id="rId47" xr:uid="{00000000-0004-0000-0600-00002E000000}"/>
    <hyperlink ref="C52" r:id="rId48" xr:uid="{00000000-0004-0000-0600-00002F000000}"/>
    <hyperlink ref="C53" r:id="rId49" xr:uid="{00000000-0004-0000-0600-000030000000}"/>
    <hyperlink ref="C54" r:id="rId50" xr:uid="{00000000-0004-0000-0600-000031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N50"/>
  <sheetViews>
    <sheetView topLeftCell="A14" zoomScale="94" workbookViewId="0">
      <selection activeCell="Q43" sqref="Q43"/>
    </sheetView>
  </sheetViews>
  <sheetFormatPr baseColWidth="10" defaultRowHeight="16" x14ac:dyDescent="0.2"/>
  <cols>
    <col min="2" max="2" width="10.83203125" style="104"/>
    <col min="3" max="3" width="27.1640625" style="104" customWidth="1"/>
    <col min="4" max="4" width="11.6640625" style="104" customWidth="1"/>
    <col min="5" max="9" width="10.83203125" style="104" customWidth="1"/>
    <col min="10" max="10" width="15.1640625" style="104" customWidth="1"/>
    <col min="11" max="11" width="13.6640625" style="104" customWidth="1"/>
    <col min="12" max="14" width="10.83203125" style="104"/>
  </cols>
  <sheetData>
    <row r="1" spans="2:14" x14ac:dyDescent="0.2">
      <c r="N1" s="104" t="s">
        <v>399</v>
      </c>
    </row>
    <row r="2" spans="2:14" x14ac:dyDescent="0.2">
      <c r="B2" s="104" t="s">
        <v>16</v>
      </c>
      <c r="C2" s="104" t="s">
        <v>17</v>
      </c>
      <c r="D2" s="104" t="s">
        <v>18</v>
      </c>
      <c r="E2" s="104" t="s">
        <v>264</v>
      </c>
      <c r="F2" s="104" t="s">
        <v>19</v>
      </c>
      <c r="G2" s="104" t="s">
        <v>20</v>
      </c>
      <c r="H2" s="104" t="s">
        <v>21</v>
      </c>
      <c r="I2" s="104" t="s">
        <v>22</v>
      </c>
      <c r="J2" s="104" t="s">
        <v>23</v>
      </c>
      <c r="K2" s="104" t="s">
        <v>159</v>
      </c>
      <c r="L2" s="104" t="s">
        <v>398</v>
      </c>
    </row>
    <row r="3" spans="2:14" x14ac:dyDescent="0.2">
      <c r="B3" s="110">
        <v>3</v>
      </c>
      <c r="C3" s="105" t="s">
        <v>33</v>
      </c>
      <c r="D3" s="110" t="s">
        <v>29</v>
      </c>
      <c r="E3" s="110">
        <v>2</v>
      </c>
      <c r="F3" s="110">
        <v>2</v>
      </c>
      <c r="G3" s="110">
        <v>2</v>
      </c>
      <c r="H3" s="111">
        <v>2.8240740740740739E-3</v>
      </c>
      <c r="I3" s="111">
        <v>7.1990740740740739E-3</v>
      </c>
      <c r="J3" s="111">
        <v>6.3773148148148148E-3</v>
      </c>
      <c r="K3" s="110" t="s">
        <v>340</v>
      </c>
      <c r="L3" s="112">
        <v>1000</v>
      </c>
      <c r="M3" s="106"/>
    </row>
    <row r="4" spans="2:14" x14ac:dyDescent="0.2">
      <c r="B4" s="110">
        <v>10</v>
      </c>
      <c r="C4" s="105" t="s">
        <v>37</v>
      </c>
      <c r="D4" s="110" t="s">
        <v>29</v>
      </c>
      <c r="E4" s="110">
        <v>4</v>
      </c>
      <c r="F4" s="110">
        <v>4</v>
      </c>
      <c r="G4" s="110">
        <v>4</v>
      </c>
      <c r="H4" s="111">
        <v>2.8124999999999995E-3</v>
      </c>
      <c r="I4" s="111">
        <v>7.1643518518518514E-3</v>
      </c>
      <c r="J4" s="111">
        <v>6.6666666666666671E-3</v>
      </c>
      <c r="K4" s="110" t="s">
        <v>343</v>
      </c>
      <c r="L4" s="112">
        <v>925</v>
      </c>
      <c r="M4" s="106"/>
    </row>
    <row r="5" spans="2:14" x14ac:dyDescent="0.2">
      <c r="B5" s="110">
        <v>7</v>
      </c>
      <c r="C5" s="105" t="s">
        <v>273</v>
      </c>
      <c r="D5" s="110" t="s">
        <v>29</v>
      </c>
      <c r="E5" s="110">
        <v>5</v>
      </c>
      <c r="F5" s="110">
        <v>5</v>
      </c>
      <c r="G5" s="110">
        <v>5</v>
      </c>
      <c r="H5" s="111">
        <v>2.8356481481481479E-3</v>
      </c>
      <c r="I5" s="111">
        <v>7.2222222222222228E-3</v>
      </c>
      <c r="J5" s="111">
        <v>6.5856481481481469E-3</v>
      </c>
      <c r="K5" s="110" t="s">
        <v>344</v>
      </c>
      <c r="L5" s="112">
        <v>855.63</v>
      </c>
      <c r="M5" s="106"/>
    </row>
    <row r="6" spans="2:14" x14ac:dyDescent="0.2">
      <c r="B6" s="110">
        <v>8</v>
      </c>
      <c r="C6" s="105" t="s">
        <v>35</v>
      </c>
      <c r="D6" s="110" t="s">
        <v>29</v>
      </c>
      <c r="E6" s="110">
        <v>7</v>
      </c>
      <c r="F6" s="110">
        <v>7</v>
      </c>
      <c r="G6" s="110">
        <v>6</v>
      </c>
      <c r="H6" s="111">
        <v>2.8703703703703708E-3</v>
      </c>
      <c r="I6" s="111">
        <v>7.1527777777777787E-3</v>
      </c>
      <c r="J6" s="111">
        <v>6.7592592592592591E-3</v>
      </c>
      <c r="K6" s="110" t="s">
        <v>346</v>
      </c>
      <c r="L6" s="112">
        <v>791.45</v>
      </c>
      <c r="M6" s="106"/>
    </row>
    <row r="7" spans="2:14" x14ac:dyDescent="0.2">
      <c r="B7" s="110">
        <v>9</v>
      </c>
      <c r="C7" s="105" t="s">
        <v>45</v>
      </c>
      <c r="D7" s="110" t="s">
        <v>278</v>
      </c>
      <c r="E7" s="110">
        <v>8</v>
      </c>
      <c r="F7" s="110">
        <v>8</v>
      </c>
      <c r="G7" s="110">
        <v>2</v>
      </c>
      <c r="H7" s="111">
        <v>2.8124999999999995E-3</v>
      </c>
      <c r="I7" s="111">
        <v>7.1990740740740739E-3</v>
      </c>
      <c r="J7" s="111">
        <v>6.7708333333333336E-3</v>
      </c>
      <c r="K7" s="110" t="s">
        <v>347</v>
      </c>
      <c r="L7" s="112">
        <v>732.09</v>
      </c>
      <c r="M7" s="106"/>
    </row>
    <row r="8" spans="2:14" x14ac:dyDescent="0.2">
      <c r="B8" s="110">
        <v>6</v>
      </c>
      <c r="C8" s="105" t="s">
        <v>275</v>
      </c>
      <c r="D8" s="110" t="s">
        <v>29</v>
      </c>
      <c r="E8" s="110">
        <v>9</v>
      </c>
      <c r="F8" s="110">
        <v>9</v>
      </c>
      <c r="G8" s="110">
        <v>7</v>
      </c>
      <c r="H8" s="111">
        <v>2.685185185185185E-3</v>
      </c>
      <c r="I8" s="111">
        <v>7.3148148148148148E-3</v>
      </c>
      <c r="J8" s="111">
        <v>6.8634259259259256E-3</v>
      </c>
      <c r="K8" s="110" t="s">
        <v>348</v>
      </c>
      <c r="L8" s="112">
        <v>677.19</v>
      </c>
      <c r="M8" s="106"/>
    </row>
    <row r="9" spans="2:14" x14ac:dyDescent="0.2">
      <c r="B9" s="110">
        <v>11</v>
      </c>
      <c r="C9" s="105" t="s">
        <v>41</v>
      </c>
      <c r="D9" s="110" t="s">
        <v>29</v>
      </c>
      <c r="E9" s="110">
        <v>10</v>
      </c>
      <c r="F9" s="110">
        <v>10</v>
      </c>
      <c r="G9" s="110">
        <v>8</v>
      </c>
      <c r="H9" s="111">
        <v>2.8356481481481479E-3</v>
      </c>
      <c r="I9" s="111">
        <v>7.1990740740740739E-3</v>
      </c>
      <c r="J9" s="111">
        <v>6.9097222222222225E-3</v>
      </c>
      <c r="K9" s="110" t="s">
        <v>349</v>
      </c>
      <c r="L9" s="112">
        <v>626.4</v>
      </c>
      <c r="M9" s="106"/>
    </row>
    <row r="10" spans="2:14" x14ac:dyDescent="0.2">
      <c r="B10" s="110">
        <v>14</v>
      </c>
      <c r="C10" s="105" t="s">
        <v>49</v>
      </c>
      <c r="D10" s="110" t="s">
        <v>278</v>
      </c>
      <c r="E10" s="110">
        <v>11</v>
      </c>
      <c r="F10" s="110">
        <v>11</v>
      </c>
      <c r="G10" s="110">
        <v>3</v>
      </c>
      <c r="H10" s="111">
        <v>2.8472222222222219E-3</v>
      </c>
      <c r="I10" s="111">
        <v>7.2106481481481475E-3</v>
      </c>
      <c r="J10" s="111">
        <v>6.8865740740740736E-3</v>
      </c>
      <c r="K10" s="110" t="s">
        <v>350</v>
      </c>
      <c r="L10" s="112">
        <v>579.41999999999996</v>
      </c>
      <c r="M10" s="106"/>
    </row>
    <row r="11" spans="2:14" x14ac:dyDescent="0.2">
      <c r="B11" s="110">
        <v>48</v>
      </c>
      <c r="C11" s="105" t="s">
        <v>354</v>
      </c>
      <c r="D11" s="110" t="s">
        <v>278</v>
      </c>
      <c r="E11" s="110">
        <v>14</v>
      </c>
      <c r="F11" s="110">
        <v>14</v>
      </c>
      <c r="G11" s="110">
        <v>5</v>
      </c>
      <c r="H11" s="111">
        <v>2.8587962962962963E-3</v>
      </c>
      <c r="I11" s="111">
        <v>7.2106481481481475E-3</v>
      </c>
      <c r="J11" s="111">
        <v>6.9675925925925921E-3</v>
      </c>
      <c r="K11" s="110" t="s">
        <v>355</v>
      </c>
      <c r="L11" s="112">
        <v>535.96</v>
      </c>
      <c r="M11" s="106"/>
    </row>
    <row r="12" spans="2:14" x14ac:dyDescent="0.2">
      <c r="B12" s="110">
        <v>15</v>
      </c>
      <c r="C12" s="105" t="s">
        <v>57</v>
      </c>
      <c r="D12" s="110" t="s">
        <v>278</v>
      </c>
      <c r="E12" s="110">
        <v>15</v>
      </c>
      <c r="F12" s="110">
        <v>15</v>
      </c>
      <c r="G12" s="110">
        <v>6</v>
      </c>
      <c r="H12" s="111">
        <v>2.8703703703703708E-3</v>
      </c>
      <c r="I12" s="111">
        <v>7.1527777777777787E-3</v>
      </c>
      <c r="J12" s="111">
        <v>7.1180555555555554E-3</v>
      </c>
      <c r="K12" s="110" t="s">
        <v>356</v>
      </c>
      <c r="L12" s="112">
        <v>495.76</v>
      </c>
      <c r="M12" s="106"/>
    </row>
    <row r="13" spans="2:14" x14ac:dyDescent="0.2">
      <c r="B13" s="110">
        <v>13</v>
      </c>
      <c r="C13" s="105" t="s">
        <v>47</v>
      </c>
      <c r="D13" s="110" t="s">
        <v>278</v>
      </c>
      <c r="E13" s="110">
        <v>17</v>
      </c>
      <c r="F13" s="110">
        <v>17</v>
      </c>
      <c r="G13" s="110">
        <v>7</v>
      </c>
      <c r="H13" s="111">
        <v>2.8009259259259259E-3</v>
      </c>
      <c r="I13" s="111">
        <v>7.2337962962962963E-3</v>
      </c>
      <c r="J13" s="111">
        <v>7.0949074074074074E-3</v>
      </c>
      <c r="K13" s="110" t="s">
        <v>358</v>
      </c>
      <c r="L13" s="112">
        <v>458.58</v>
      </c>
      <c r="M13" s="106"/>
    </row>
    <row r="14" spans="2:14" x14ac:dyDescent="0.2">
      <c r="B14" s="110">
        <v>5</v>
      </c>
      <c r="C14" s="105" t="s">
        <v>39</v>
      </c>
      <c r="D14" s="110" t="s">
        <v>29</v>
      </c>
      <c r="E14" s="110">
        <v>19</v>
      </c>
      <c r="F14" s="110">
        <v>19</v>
      </c>
      <c r="G14" s="110">
        <v>11</v>
      </c>
      <c r="H14" s="111">
        <v>2.7083333333333334E-3</v>
      </c>
      <c r="I14" s="111">
        <v>7.2800925925925915E-3</v>
      </c>
      <c r="J14" s="111">
        <v>7.4537037037037028E-3</v>
      </c>
      <c r="K14" s="110" t="s">
        <v>361</v>
      </c>
      <c r="L14" s="112">
        <v>424.19</v>
      </c>
      <c r="M14" s="106"/>
    </row>
    <row r="15" spans="2:14" x14ac:dyDescent="0.2">
      <c r="B15" s="110">
        <v>16</v>
      </c>
      <c r="C15" s="105" t="s">
        <v>69</v>
      </c>
      <c r="D15" s="110" t="s">
        <v>29</v>
      </c>
      <c r="E15" s="110">
        <v>20</v>
      </c>
      <c r="F15" s="110">
        <v>20</v>
      </c>
      <c r="G15" s="110">
        <v>12</v>
      </c>
      <c r="H15" s="111">
        <v>2.8124999999999995E-3</v>
      </c>
      <c r="I15" s="111">
        <v>7.2222222222222228E-3</v>
      </c>
      <c r="J15" s="111">
        <v>7.5231481481481477E-3</v>
      </c>
      <c r="K15" s="110" t="s">
        <v>362</v>
      </c>
      <c r="L15" s="112">
        <v>392.37</v>
      </c>
      <c r="M15" s="106"/>
    </row>
    <row r="16" spans="2:14" x14ac:dyDescent="0.2">
      <c r="B16" s="110">
        <v>12</v>
      </c>
      <c r="C16" s="105" t="s">
        <v>65</v>
      </c>
      <c r="D16" s="110" t="s">
        <v>278</v>
      </c>
      <c r="E16" s="110">
        <v>22</v>
      </c>
      <c r="F16" s="110">
        <v>22</v>
      </c>
      <c r="G16" s="110">
        <v>10</v>
      </c>
      <c r="H16" s="111">
        <v>2.6504629629629625E-3</v>
      </c>
      <c r="I16" s="111">
        <v>7.3379629629629628E-3</v>
      </c>
      <c r="J16" s="111">
        <v>7.951388888888888E-3</v>
      </c>
      <c r="K16" s="110" t="s">
        <v>365</v>
      </c>
      <c r="L16" s="112">
        <v>362.95</v>
      </c>
      <c r="M16" s="106"/>
    </row>
    <row r="17" spans="2:13" x14ac:dyDescent="0.2">
      <c r="B17" s="107"/>
      <c r="C17" s="107" t="s">
        <v>373</v>
      </c>
      <c r="D17" s="107"/>
      <c r="E17" s="107"/>
      <c r="F17" s="107"/>
      <c r="G17" s="107"/>
      <c r="H17" s="107"/>
      <c r="I17" s="107"/>
      <c r="J17" s="107"/>
      <c r="K17" s="107"/>
      <c r="L17" s="112">
        <v>335.73</v>
      </c>
      <c r="M17" s="106"/>
    </row>
    <row r="18" spans="2:13" x14ac:dyDescent="0.2">
      <c r="B18" s="110">
        <v>2</v>
      </c>
      <c r="C18" s="105" t="s">
        <v>338</v>
      </c>
      <c r="D18" s="110" t="s">
        <v>29</v>
      </c>
      <c r="E18" s="110">
        <v>1</v>
      </c>
      <c r="F18" s="110">
        <v>1</v>
      </c>
      <c r="G18" s="110">
        <v>1</v>
      </c>
      <c r="H18" s="111">
        <v>2.8124999999999995E-3</v>
      </c>
      <c r="I18" s="111">
        <v>7.2106481481481475E-3</v>
      </c>
      <c r="J18" s="111">
        <v>6.4120370370370364E-3</v>
      </c>
      <c r="K18" s="110" t="s">
        <v>339</v>
      </c>
      <c r="L18" s="108"/>
      <c r="M18" s="106"/>
    </row>
    <row r="19" spans="2:13" x14ac:dyDescent="0.2">
      <c r="B19" s="110">
        <v>4</v>
      </c>
      <c r="C19" s="105" t="s">
        <v>341</v>
      </c>
      <c r="D19" s="110" t="s">
        <v>29</v>
      </c>
      <c r="E19" s="110">
        <v>3</v>
      </c>
      <c r="F19" s="110">
        <v>3</v>
      </c>
      <c r="G19" s="110">
        <v>3</v>
      </c>
      <c r="H19" s="111">
        <v>2.8240740740740739E-3</v>
      </c>
      <c r="I19" s="111">
        <v>7.1759259259259259E-3</v>
      </c>
      <c r="J19" s="111">
        <v>6.5277777777777782E-3</v>
      </c>
      <c r="K19" s="110" t="s">
        <v>342</v>
      </c>
      <c r="L19" s="108"/>
      <c r="M19" s="106"/>
    </row>
    <row r="20" spans="2:13" x14ac:dyDescent="0.2">
      <c r="B20" s="110">
        <v>45</v>
      </c>
      <c r="C20" s="105" t="s">
        <v>277</v>
      </c>
      <c r="D20" s="110" t="s">
        <v>278</v>
      </c>
      <c r="E20" s="110">
        <v>6</v>
      </c>
      <c r="F20" s="110">
        <v>6</v>
      </c>
      <c r="G20" s="110">
        <v>1</v>
      </c>
      <c r="H20" s="111">
        <v>2.6620370370370374E-3</v>
      </c>
      <c r="I20" s="111">
        <v>7.3842592592592597E-3</v>
      </c>
      <c r="J20" s="111">
        <v>6.6319444444444446E-3</v>
      </c>
      <c r="K20" s="110" t="s">
        <v>345</v>
      </c>
      <c r="L20" s="108"/>
      <c r="M20" s="106"/>
    </row>
    <row r="21" spans="2:13" x14ac:dyDescent="0.2">
      <c r="B21" s="110">
        <v>49</v>
      </c>
      <c r="C21" s="105" t="s">
        <v>351</v>
      </c>
      <c r="D21" s="110" t="s">
        <v>278</v>
      </c>
      <c r="E21" s="110">
        <v>12</v>
      </c>
      <c r="F21" s="110">
        <v>12</v>
      </c>
      <c r="G21" s="110">
        <v>4</v>
      </c>
      <c r="H21" s="111">
        <v>2.8124999999999995E-3</v>
      </c>
      <c r="I21" s="111">
        <v>7.2453703703703708E-3</v>
      </c>
      <c r="J21" s="111">
        <v>6.9097222222222225E-3</v>
      </c>
      <c r="K21" s="110" t="s">
        <v>352</v>
      </c>
      <c r="L21" s="108"/>
      <c r="M21" s="106"/>
    </row>
    <row r="22" spans="2:13" x14ac:dyDescent="0.2">
      <c r="B22" s="110">
        <v>17</v>
      </c>
      <c r="C22" s="105" t="s">
        <v>51</v>
      </c>
      <c r="D22" s="110" t="s">
        <v>29</v>
      </c>
      <c r="E22" s="110">
        <v>13</v>
      </c>
      <c r="F22" s="110">
        <v>13</v>
      </c>
      <c r="G22" s="110">
        <v>9</v>
      </c>
      <c r="H22" s="111">
        <v>2.6967592592592594E-3</v>
      </c>
      <c r="I22" s="111">
        <v>7.3495370370370372E-3</v>
      </c>
      <c r="J22" s="111">
        <v>6.9675925925925921E-3</v>
      </c>
      <c r="K22" s="110" t="s">
        <v>353</v>
      </c>
      <c r="L22" s="108"/>
      <c r="M22" s="106"/>
    </row>
    <row r="23" spans="2:13" x14ac:dyDescent="0.2">
      <c r="B23" s="110">
        <v>19</v>
      </c>
      <c r="C23" s="105" t="s">
        <v>55</v>
      </c>
      <c r="D23" s="110" t="s">
        <v>29</v>
      </c>
      <c r="E23" s="110">
        <v>16</v>
      </c>
      <c r="F23" s="110">
        <v>16</v>
      </c>
      <c r="G23" s="110">
        <v>10</v>
      </c>
      <c r="H23" s="111">
        <v>2.8240740740740739E-3</v>
      </c>
      <c r="I23" s="111">
        <v>7.2337962962962963E-3</v>
      </c>
      <c r="J23" s="111">
        <v>7.0254629629629634E-3</v>
      </c>
      <c r="K23" s="110" t="s">
        <v>357</v>
      </c>
      <c r="L23" s="108"/>
      <c r="M23" s="106"/>
    </row>
    <row r="24" spans="2:13" x14ac:dyDescent="0.2">
      <c r="B24" s="110">
        <v>39</v>
      </c>
      <c r="C24" s="105" t="s">
        <v>359</v>
      </c>
      <c r="D24" s="110" t="s">
        <v>278</v>
      </c>
      <c r="E24" s="110">
        <v>18</v>
      </c>
      <c r="F24" s="110">
        <v>18</v>
      </c>
      <c r="G24" s="110">
        <v>8</v>
      </c>
      <c r="H24" s="111">
        <v>2.7546296296296294E-3</v>
      </c>
      <c r="I24" s="111">
        <v>7.3032407407407412E-3</v>
      </c>
      <c r="J24" s="111">
        <v>7.106481481481481E-3</v>
      </c>
      <c r="K24" s="110" t="s">
        <v>360</v>
      </c>
      <c r="L24" s="108"/>
      <c r="M24" s="106"/>
    </row>
    <row r="25" spans="2:13" x14ac:dyDescent="0.2">
      <c r="B25" s="110">
        <v>43</v>
      </c>
      <c r="C25" s="105" t="s">
        <v>363</v>
      </c>
      <c r="D25" s="110" t="s">
        <v>278</v>
      </c>
      <c r="E25" s="110">
        <v>21</v>
      </c>
      <c r="F25" s="110">
        <v>21</v>
      </c>
      <c r="G25" s="110">
        <v>9</v>
      </c>
      <c r="H25" s="111">
        <v>2.8819444444444444E-3</v>
      </c>
      <c r="I25" s="111">
        <v>7.7777777777777767E-3</v>
      </c>
      <c r="J25" s="111">
        <v>7.0601851851851841E-3</v>
      </c>
      <c r="K25" s="110" t="s">
        <v>364</v>
      </c>
      <c r="L25" s="108"/>
      <c r="M25" s="106"/>
    </row>
    <row r="26" spans="2:13" x14ac:dyDescent="0.2">
      <c r="B26" s="110">
        <v>44</v>
      </c>
      <c r="C26" s="105" t="s">
        <v>366</v>
      </c>
      <c r="D26" s="110" t="s">
        <v>278</v>
      </c>
      <c r="E26" s="110">
        <v>23</v>
      </c>
      <c r="F26" s="110">
        <v>23</v>
      </c>
      <c r="G26" s="110">
        <v>11</v>
      </c>
      <c r="H26" s="111">
        <v>2.8587962962962963E-3</v>
      </c>
      <c r="I26" s="111">
        <v>7.7662037037037031E-3</v>
      </c>
      <c r="J26" s="111">
        <v>7.4537037037037028E-3</v>
      </c>
      <c r="K26" s="110" t="s">
        <v>367</v>
      </c>
      <c r="L26" s="108"/>
      <c r="M26" s="106"/>
    </row>
    <row r="27" spans="2:13" x14ac:dyDescent="0.2">
      <c r="B27" s="110">
        <v>46</v>
      </c>
      <c r="C27" s="105" t="s">
        <v>368</v>
      </c>
      <c r="D27" s="110" t="s">
        <v>278</v>
      </c>
      <c r="E27" s="110">
        <v>24</v>
      </c>
      <c r="F27" s="110">
        <v>24</v>
      </c>
      <c r="G27" s="110">
        <v>12</v>
      </c>
      <c r="H27" s="111">
        <v>2.8819444444444444E-3</v>
      </c>
      <c r="I27" s="111">
        <v>7.7662037037037031E-3</v>
      </c>
      <c r="J27" s="111">
        <v>7.7546296296296287E-3</v>
      </c>
      <c r="K27" s="110" t="s">
        <v>369</v>
      </c>
      <c r="L27" s="108"/>
      <c r="M27" s="106"/>
    </row>
    <row r="28" spans="2:13" x14ac:dyDescent="0.2">
      <c r="B28" s="110">
        <v>35</v>
      </c>
      <c r="C28" s="105" t="s">
        <v>370</v>
      </c>
      <c r="D28" s="110" t="s">
        <v>278</v>
      </c>
      <c r="E28" s="110">
        <v>27</v>
      </c>
      <c r="F28" s="110">
        <v>25</v>
      </c>
      <c r="G28" s="110">
        <v>13</v>
      </c>
      <c r="H28" s="111">
        <v>2.9629629629629628E-3</v>
      </c>
      <c r="I28" s="111">
        <v>8.1365740740740738E-3</v>
      </c>
      <c r="J28" s="111">
        <v>7.5347222222222213E-3</v>
      </c>
      <c r="K28" s="110" t="s">
        <v>371</v>
      </c>
      <c r="L28" s="108"/>
      <c r="M28" s="106"/>
    </row>
    <row r="29" spans="2:13" x14ac:dyDescent="0.2">
      <c r="B29" s="110">
        <v>22</v>
      </c>
      <c r="C29" s="105" t="s">
        <v>82</v>
      </c>
      <c r="D29" s="110" t="s">
        <v>29</v>
      </c>
      <c r="E29" s="110">
        <v>28</v>
      </c>
      <c r="F29" s="110">
        <v>26</v>
      </c>
      <c r="G29" s="110">
        <v>13</v>
      </c>
      <c r="H29" s="111">
        <v>2.9513888888888888E-3</v>
      </c>
      <c r="I29" s="111">
        <v>8.4837962962962966E-3</v>
      </c>
      <c r="J29" s="111">
        <v>7.3958333333333341E-3</v>
      </c>
      <c r="K29" s="110" t="s">
        <v>372</v>
      </c>
      <c r="L29" s="108"/>
      <c r="M29" s="106"/>
    </row>
    <row r="30" spans="2:13" x14ac:dyDescent="0.2">
      <c r="L30" s="106"/>
      <c r="M30" s="106"/>
    </row>
    <row r="31" spans="2:13" x14ac:dyDescent="0.2">
      <c r="L31" s="106"/>
      <c r="M31" s="106"/>
    </row>
    <row r="32" spans="2:13" x14ac:dyDescent="0.2">
      <c r="L32" s="106"/>
      <c r="M32" s="106" t="s">
        <v>400</v>
      </c>
    </row>
    <row r="33" spans="2:13" x14ac:dyDescent="0.2">
      <c r="B33" s="113">
        <v>63</v>
      </c>
      <c r="C33" s="109" t="s">
        <v>308</v>
      </c>
      <c r="D33" s="113" t="s">
        <v>89</v>
      </c>
      <c r="E33" s="113">
        <v>25</v>
      </c>
      <c r="F33" s="113">
        <v>1</v>
      </c>
      <c r="G33" s="113">
        <v>1</v>
      </c>
      <c r="H33" s="114">
        <v>2.8935185185185188E-3</v>
      </c>
      <c r="I33" s="114">
        <v>7.858796296296296E-3</v>
      </c>
      <c r="J33" s="114">
        <v>7.69675925925926E-3</v>
      </c>
      <c r="K33" s="113" t="s">
        <v>374</v>
      </c>
      <c r="L33" s="112">
        <v>1000</v>
      </c>
      <c r="M33" s="106"/>
    </row>
    <row r="34" spans="2:13" x14ac:dyDescent="0.2">
      <c r="B34" s="113">
        <v>61</v>
      </c>
      <c r="C34" s="109" t="s">
        <v>375</v>
      </c>
      <c r="D34" s="113" t="s">
        <v>89</v>
      </c>
      <c r="E34" s="113">
        <v>26</v>
      </c>
      <c r="F34" s="113">
        <v>2</v>
      </c>
      <c r="G34" s="113">
        <v>2</v>
      </c>
      <c r="H34" s="114">
        <v>2.8356481481481479E-3</v>
      </c>
      <c r="I34" s="114">
        <v>7.8935185185185185E-3</v>
      </c>
      <c r="J34" s="114">
        <v>7.9166666666666673E-3</v>
      </c>
      <c r="K34" s="113" t="s">
        <v>376</v>
      </c>
      <c r="L34" s="112">
        <v>925</v>
      </c>
      <c r="M34" s="106"/>
    </row>
    <row r="35" spans="2:13" x14ac:dyDescent="0.2">
      <c r="B35" s="113">
        <v>66</v>
      </c>
      <c r="C35" s="109" t="s">
        <v>313</v>
      </c>
      <c r="D35" s="113" t="s">
        <v>314</v>
      </c>
      <c r="E35" s="113">
        <v>29</v>
      </c>
      <c r="F35" s="113">
        <v>3</v>
      </c>
      <c r="G35" s="113">
        <v>1</v>
      </c>
      <c r="H35" s="114">
        <v>2.9282407407407412E-3</v>
      </c>
      <c r="I35" s="114">
        <v>8.0439814814814818E-3</v>
      </c>
      <c r="J35" s="114">
        <v>7.8472222222222224E-3</v>
      </c>
      <c r="K35" s="113" t="s">
        <v>377</v>
      </c>
      <c r="L35" s="106"/>
      <c r="M35" s="106"/>
    </row>
    <row r="36" spans="2:13" x14ac:dyDescent="0.2">
      <c r="B36" s="113">
        <v>89</v>
      </c>
      <c r="C36" s="109" t="s">
        <v>378</v>
      </c>
      <c r="D36" s="113" t="s">
        <v>314</v>
      </c>
      <c r="E36" s="113">
        <v>30</v>
      </c>
      <c r="F36" s="113">
        <v>4</v>
      </c>
      <c r="G36" s="113">
        <v>2</v>
      </c>
      <c r="H36" s="114">
        <v>2.8472222222222219E-3</v>
      </c>
      <c r="I36" s="114">
        <v>7.9166666666666673E-3</v>
      </c>
      <c r="J36" s="114">
        <v>8.1481481481481474E-3</v>
      </c>
      <c r="K36" s="113" t="s">
        <v>379</v>
      </c>
      <c r="L36" s="106"/>
      <c r="M36" s="106"/>
    </row>
    <row r="37" spans="2:13" x14ac:dyDescent="0.2">
      <c r="B37" s="113">
        <v>69</v>
      </c>
      <c r="C37" s="109" t="s">
        <v>91</v>
      </c>
      <c r="D37" s="113" t="s">
        <v>314</v>
      </c>
      <c r="E37" s="113">
        <v>31</v>
      </c>
      <c r="F37" s="113">
        <v>5</v>
      </c>
      <c r="G37" s="113">
        <v>3</v>
      </c>
      <c r="H37" s="114">
        <v>2.9166666666666668E-3</v>
      </c>
      <c r="I37" s="114">
        <v>8.0208333333333329E-3</v>
      </c>
      <c r="J37" s="114">
        <v>7.9976851851851858E-3</v>
      </c>
      <c r="K37" s="113" t="s">
        <v>380</v>
      </c>
      <c r="L37" s="112">
        <v>855.63</v>
      </c>
      <c r="M37" s="106"/>
    </row>
    <row r="38" spans="2:13" x14ac:dyDescent="0.2">
      <c r="B38" s="113">
        <v>67</v>
      </c>
      <c r="C38" s="109" t="s">
        <v>88</v>
      </c>
      <c r="D38" s="113" t="s">
        <v>89</v>
      </c>
      <c r="E38" s="113">
        <v>32</v>
      </c>
      <c r="F38" s="113">
        <v>6</v>
      </c>
      <c r="G38" s="113">
        <v>3</v>
      </c>
      <c r="H38" s="114">
        <v>2.9745370370370373E-3</v>
      </c>
      <c r="I38" s="114">
        <v>8.3796296296296292E-3</v>
      </c>
      <c r="J38" s="114">
        <v>7.6041666666666662E-3</v>
      </c>
      <c r="K38" s="113" t="s">
        <v>381</v>
      </c>
      <c r="L38" s="112">
        <v>791.45</v>
      </c>
      <c r="M38" s="106"/>
    </row>
    <row r="39" spans="2:13" x14ac:dyDescent="0.2">
      <c r="B39" s="113">
        <v>64</v>
      </c>
      <c r="C39" s="109" t="s">
        <v>100</v>
      </c>
      <c r="D39" s="113" t="s">
        <v>314</v>
      </c>
      <c r="E39" s="113">
        <v>33</v>
      </c>
      <c r="F39" s="113">
        <v>7</v>
      </c>
      <c r="G39" s="113">
        <v>4</v>
      </c>
      <c r="H39" s="114">
        <v>3.0092592592592588E-3</v>
      </c>
      <c r="I39" s="114">
        <v>7.9398148148148145E-3</v>
      </c>
      <c r="J39" s="114">
        <v>8.0902777777777778E-3</v>
      </c>
      <c r="K39" s="113" t="s">
        <v>382</v>
      </c>
      <c r="L39" s="106"/>
      <c r="M39" s="106"/>
    </row>
    <row r="40" spans="2:13" x14ac:dyDescent="0.2">
      <c r="B40" s="113">
        <v>86</v>
      </c>
      <c r="C40" s="109" t="s">
        <v>383</v>
      </c>
      <c r="D40" s="113" t="s">
        <v>314</v>
      </c>
      <c r="E40" s="113">
        <v>34</v>
      </c>
      <c r="F40" s="113">
        <v>8</v>
      </c>
      <c r="G40" s="113">
        <v>5</v>
      </c>
      <c r="H40" s="114">
        <v>2.8240740740740739E-3</v>
      </c>
      <c r="I40" s="114">
        <v>7.9282407407407409E-3</v>
      </c>
      <c r="J40" s="114">
        <v>8.3796296296296292E-3</v>
      </c>
      <c r="K40" s="113" t="s">
        <v>384</v>
      </c>
      <c r="L40" s="106"/>
      <c r="M40" s="106"/>
    </row>
    <row r="41" spans="2:13" x14ac:dyDescent="0.2">
      <c r="B41" s="113">
        <v>82</v>
      </c>
      <c r="C41" s="109" t="s">
        <v>385</v>
      </c>
      <c r="D41" s="113" t="s">
        <v>314</v>
      </c>
      <c r="E41" s="113">
        <v>35</v>
      </c>
      <c r="F41" s="113">
        <v>9</v>
      </c>
      <c r="G41" s="113">
        <v>6</v>
      </c>
      <c r="H41" s="114">
        <v>2.9976851851851848E-3</v>
      </c>
      <c r="I41" s="114">
        <v>7.9745370370370369E-3</v>
      </c>
      <c r="J41" s="114">
        <v>8.1712962962962963E-3</v>
      </c>
      <c r="K41" s="113" t="s">
        <v>386</v>
      </c>
      <c r="L41" s="112">
        <v>732.09</v>
      </c>
      <c r="M41" s="106"/>
    </row>
    <row r="42" spans="2:13" x14ac:dyDescent="0.2">
      <c r="B42" s="113">
        <v>62</v>
      </c>
      <c r="C42" s="109" t="s">
        <v>96</v>
      </c>
      <c r="D42" s="113" t="s">
        <v>89</v>
      </c>
      <c r="E42" s="113">
        <v>36</v>
      </c>
      <c r="F42" s="113">
        <v>10</v>
      </c>
      <c r="G42" s="113">
        <v>4</v>
      </c>
      <c r="H42" s="114">
        <v>2.9629629629629628E-3</v>
      </c>
      <c r="I42" s="114">
        <v>7.9861111111111122E-3</v>
      </c>
      <c r="J42" s="114">
        <v>8.2986111111111108E-3</v>
      </c>
      <c r="K42" s="113" t="s">
        <v>387</v>
      </c>
      <c r="L42" s="112">
        <v>677.19</v>
      </c>
      <c r="M42" s="106"/>
    </row>
    <row r="43" spans="2:13" x14ac:dyDescent="0.2">
      <c r="B43" s="113">
        <v>73</v>
      </c>
      <c r="C43" s="109" t="s">
        <v>120</v>
      </c>
      <c r="D43" s="113" t="s">
        <v>314</v>
      </c>
      <c r="E43" s="113">
        <v>37</v>
      </c>
      <c r="F43" s="113">
        <v>11</v>
      </c>
      <c r="G43" s="113">
        <v>7</v>
      </c>
      <c r="H43" s="114">
        <v>2.9976851851851848E-3</v>
      </c>
      <c r="I43" s="114">
        <v>7.951388888888888E-3</v>
      </c>
      <c r="J43" s="114">
        <v>8.4259259259259253E-3</v>
      </c>
      <c r="K43" s="113" t="s">
        <v>388</v>
      </c>
      <c r="L43" s="112">
        <v>626.4</v>
      </c>
      <c r="M43" s="106"/>
    </row>
    <row r="44" spans="2:13" x14ac:dyDescent="0.2">
      <c r="B44" s="113">
        <v>75</v>
      </c>
      <c r="C44" s="109" t="s">
        <v>104</v>
      </c>
      <c r="D44" s="113" t="s">
        <v>314</v>
      </c>
      <c r="E44" s="113">
        <v>38</v>
      </c>
      <c r="F44" s="113">
        <v>12</v>
      </c>
      <c r="G44" s="113">
        <v>8</v>
      </c>
      <c r="H44" s="114">
        <v>3.0439814814814821E-3</v>
      </c>
      <c r="I44" s="114">
        <v>8.2870370370370372E-3</v>
      </c>
      <c r="J44" s="114">
        <v>8.0902777777777778E-3</v>
      </c>
      <c r="K44" s="113" t="s">
        <v>389</v>
      </c>
      <c r="L44" s="112">
        <v>579.41999999999996</v>
      </c>
      <c r="M44" s="112"/>
    </row>
    <row r="45" spans="2:13" x14ac:dyDescent="0.2">
      <c r="B45" s="113">
        <v>92</v>
      </c>
      <c r="C45" s="109" t="s">
        <v>390</v>
      </c>
      <c r="D45" s="113" t="s">
        <v>89</v>
      </c>
      <c r="E45" s="113">
        <v>39</v>
      </c>
      <c r="F45" s="113">
        <v>13</v>
      </c>
      <c r="G45" s="113">
        <v>5</v>
      </c>
      <c r="H45" s="114">
        <v>3.0555555555555557E-3</v>
      </c>
      <c r="I45" s="114">
        <v>8.2638888888888883E-3</v>
      </c>
      <c r="J45" s="114">
        <v>8.1712962962962963E-3</v>
      </c>
      <c r="K45" s="113" t="s">
        <v>391</v>
      </c>
      <c r="L45" s="106"/>
      <c r="M45" s="112"/>
    </row>
    <row r="46" spans="2:13" x14ac:dyDescent="0.2">
      <c r="B46" s="113">
        <v>71</v>
      </c>
      <c r="C46" s="109" t="s">
        <v>116</v>
      </c>
      <c r="D46" s="113" t="s">
        <v>314</v>
      </c>
      <c r="E46" s="113">
        <v>40</v>
      </c>
      <c r="F46" s="113">
        <v>14</v>
      </c>
      <c r="G46" s="113">
        <v>9</v>
      </c>
      <c r="H46" s="114">
        <v>3.0324074074074073E-3</v>
      </c>
      <c r="I46" s="114">
        <v>8.3101851851851861E-3</v>
      </c>
      <c r="J46" s="114">
        <v>8.2407407407407412E-3</v>
      </c>
      <c r="K46" s="113" t="s">
        <v>392</v>
      </c>
      <c r="L46" s="112">
        <v>535.96</v>
      </c>
      <c r="M46" s="112"/>
    </row>
    <row r="47" spans="2:13" x14ac:dyDescent="0.2">
      <c r="B47" s="113">
        <v>85</v>
      </c>
      <c r="C47" s="109" t="s">
        <v>393</v>
      </c>
      <c r="D47" s="113" t="s">
        <v>314</v>
      </c>
      <c r="E47" s="113">
        <v>41</v>
      </c>
      <c r="F47" s="113">
        <v>15</v>
      </c>
      <c r="G47" s="113">
        <v>10</v>
      </c>
      <c r="H47" s="114">
        <v>2.9050925925925928E-3</v>
      </c>
      <c r="I47" s="114">
        <v>8.0671296296296307E-3</v>
      </c>
      <c r="J47" s="114">
        <v>8.9004629629629625E-3</v>
      </c>
      <c r="K47" s="113" t="s">
        <v>394</v>
      </c>
      <c r="L47" s="106"/>
      <c r="M47" s="112"/>
    </row>
    <row r="48" spans="2:13" x14ac:dyDescent="0.2">
      <c r="B48" s="113">
        <v>68</v>
      </c>
      <c r="C48" s="109" t="s">
        <v>94</v>
      </c>
      <c r="D48" s="113" t="s">
        <v>89</v>
      </c>
      <c r="E48" s="113">
        <v>42</v>
      </c>
      <c r="F48" s="113">
        <v>16</v>
      </c>
      <c r="G48" s="113">
        <v>6</v>
      </c>
      <c r="H48" s="114">
        <v>3.0092592592592588E-3</v>
      </c>
      <c r="I48" s="114">
        <v>7.9629629629629634E-3</v>
      </c>
      <c r="J48" s="114">
        <v>8.8773148148148153E-3</v>
      </c>
      <c r="K48" s="113" t="s">
        <v>395</v>
      </c>
      <c r="L48" s="112">
        <v>495.76</v>
      </c>
      <c r="M48" s="106"/>
    </row>
    <row r="49" spans="2:13" x14ac:dyDescent="0.2">
      <c r="B49" s="113">
        <v>72</v>
      </c>
      <c r="C49" s="109" t="s">
        <v>108</v>
      </c>
      <c r="D49" s="113" t="s">
        <v>314</v>
      </c>
      <c r="E49" s="113">
        <v>43</v>
      </c>
      <c r="F49" s="113">
        <v>17</v>
      </c>
      <c r="G49" s="113">
        <v>11</v>
      </c>
      <c r="H49" s="114">
        <v>2.9513888888888888E-3</v>
      </c>
      <c r="I49" s="114">
        <v>7.9629629629629634E-3</v>
      </c>
      <c r="J49" s="114">
        <v>8.9699074074074073E-3</v>
      </c>
      <c r="K49" s="113" t="s">
        <v>396</v>
      </c>
      <c r="L49" s="112">
        <v>458.58</v>
      </c>
      <c r="M49" s="106"/>
    </row>
    <row r="50" spans="2:13" x14ac:dyDescent="0.2">
      <c r="B50" s="113">
        <v>88</v>
      </c>
      <c r="C50" s="109" t="s">
        <v>110</v>
      </c>
      <c r="D50" s="113" t="s">
        <v>89</v>
      </c>
      <c r="E50" s="113">
        <v>44</v>
      </c>
      <c r="F50" s="113">
        <v>18</v>
      </c>
      <c r="G50" s="113">
        <v>7</v>
      </c>
      <c r="H50" s="114">
        <v>3.1365740740740742E-3</v>
      </c>
      <c r="I50" s="114">
        <v>8.1712962962962963E-3</v>
      </c>
      <c r="J50" s="114">
        <v>8.9699074074074073E-3</v>
      </c>
      <c r="K50" s="113" t="s">
        <v>397</v>
      </c>
      <c r="L50" s="106"/>
      <c r="M50" s="106"/>
    </row>
  </sheetData>
  <autoFilter ref="B32:L32" xr:uid="{00000000-0009-0000-0000-000007000000}">
    <sortState ref="B33:L50">
      <sortCondition ref="K32:K50"/>
    </sortState>
  </autoFilter>
  <sortState ref="B33:L50">
    <sortCondition descending="1" ref="L33"/>
  </sortState>
  <hyperlinks>
    <hyperlink ref="C18" r:id="rId1" xr:uid="{00000000-0004-0000-0700-000000000000}"/>
    <hyperlink ref="C3" r:id="rId2" xr:uid="{00000000-0004-0000-0700-000001000000}"/>
    <hyperlink ref="C19" r:id="rId3" xr:uid="{00000000-0004-0000-0700-000002000000}"/>
    <hyperlink ref="C4" r:id="rId4" xr:uid="{00000000-0004-0000-0700-000003000000}"/>
    <hyperlink ref="C5" r:id="rId5" xr:uid="{00000000-0004-0000-0700-000004000000}"/>
    <hyperlink ref="C20" r:id="rId6" xr:uid="{00000000-0004-0000-0700-000005000000}"/>
    <hyperlink ref="C6" r:id="rId7" xr:uid="{00000000-0004-0000-0700-000006000000}"/>
    <hyperlink ref="C7" r:id="rId8" xr:uid="{00000000-0004-0000-0700-000007000000}"/>
    <hyperlink ref="C8" r:id="rId9" xr:uid="{00000000-0004-0000-0700-000008000000}"/>
    <hyperlink ref="C9" r:id="rId10" xr:uid="{00000000-0004-0000-0700-000009000000}"/>
    <hyperlink ref="C10" r:id="rId11" xr:uid="{00000000-0004-0000-0700-00000A000000}"/>
    <hyperlink ref="C21" r:id="rId12" xr:uid="{00000000-0004-0000-0700-00000B000000}"/>
    <hyperlink ref="C22" r:id="rId13" xr:uid="{00000000-0004-0000-0700-00000C000000}"/>
    <hyperlink ref="C11" r:id="rId14" xr:uid="{00000000-0004-0000-0700-00000D000000}"/>
    <hyperlink ref="C12" r:id="rId15" xr:uid="{00000000-0004-0000-0700-00000E000000}"/>
    <hyperlink ref="C23" r:id="rId16" xr:uid="{00000000-0004-0000-0700-00000F000000}"/>
    <hyperlink ref="C13" r:id="rId17" xr:uid="{00000000-0004-0000-0700-000010000000}"/>
    <hyperlink ref="C24" r:id="rId18" xr:uid="{00000000-0004-0000-0700-000011000000}"/>
    <hyperlink ref="C14" r:id="rId19" xr:uid="{00000000-0004-0000-0700-000012000000}"/>
    <hyperlink ref="C15" r:id="rId20" xr:uid="{00000000-0004-0000-0700-000013000000}"/>
    <hyperlink ref="C25" r:id="rId21" xr:uid="{00000000-0004-0000-0700-000014000000}"/>
    <hyperlink ref="C16" r:id="rId22" xr:uid="{00000000-0004-0000-0700-000015000000}"/>
    <hyperlink ref="C26" r:id="rId23" xr:uid="{00000000-0004-0000-0700-000016000000}"/>
    <hyperlink ref="C27" r:id="rId24" xr:uid="{00000000-0004-0000-0700-000017000000}"/>
    <hyperlink ref="C28" r:id="rId25" xr:uid="{00000000-0004-0000-0700-000018000000}"/>
    <hyperlink ref="C29" r:id="rId26" xr:uid="{00000000-0004-0000-0700-000019000000}"/>
    <hyperlink ref="C33" r:id="rId27" xr:uid="{00000000-0004-0000-0700-00001A000000}"/>
    <hyperlink ref="C34" r:id="rId28" xr:uid="{00000000-0004-0000-0700-00001B000000}"/>
    <hyperlink ref="C35" r:id="rId29" xr:uid="{00000000-0004-0000-0700-00001C000000}"/>
    <hyperlink ref="C36" r:id="rId30" xr:uid="{00000000-0004-0000-0700-00001D000000}"/>
    <hyperlink ref="C37" r:id="rId31" xr:uid="{00000000-0004-0000-0700-00001E000000}"/>
    <hyperlink ref="C38" r:id="rId32" xr:uid="{00000000-0004-0000-0700-00001F000000}"/>
    <hyperlink ref="C39" r:id="rId33" xr:uid="{00000000-0004-0000-0700-000020000000}"/>
    <hyperlink ref="C40" r:id="rId34" xr:uid="{00000000-0004-0000-0700-000021000000}"/>
    <hyperlink ref="C41" r:id="rId35" xr:uid="{00000000-0004-0000-0700-000022000000}"/>
    <hyperlink ref="C42" r:id="rId36" xr:uid="{00000000-0004-0000-0700-000023000000}"/>
    <hyperlink ref="C43" r:id="rId37" xr:uid="{00000000-0004-0000-0700-000024000000}"/>
    <hyperlink ref="C44" r:id="rId38" xr:uid="{00000000-0004-0000-0700-000025000000}"/>
    <hyperlink ref="C45" r:id="rId39" xr:uid="{00000000-0004-0000-0700-000026000000}"/>
    <hyperlink ref="C46" r:id="rId40" xr:uid="{00000000-0004-0000-0700-000027000000}"/>
    <hyperlink ref="C47" r:id="rId41" xr:uid="{00000000-0004-0000-0700-000028000000}"/>
    <hyperlink ref="C48" r:id="rId42" xr:uid="{00000000-0004-0000-0700-000029000000}"/>
    <hyperlink ref="C49" r:id="rId43" xr:uid="{00000000-0004-0000-0700-00002A000000}"/>
    <hyperlink ref="C50" r:id="rId44" xr:uid="{00000000-0004-0000-0700-00002B000000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Q118"/>
  <sheetViews>
    <sheetView topLeftCell="A62" workbookViewId="0">
      <selection activeCell="F54" sqref="F54"/>
    </sheetView>
  </sheetViews>
  <sheetFormatPr baseColWidth="10" defaultRowHeight="16" x14ac:dyDescent="0.2"/>
  <cols>
    <col min="1" max="1" width="6.83203125" customWidth="1"/>
    <col min="3" max="3" width="25.33203125" customWidth="1"/>
    <col min="4" max="14" width="10.83203125" customWidth="1"/>
  </cols>
  <sheetData>
    <row r="1" spans="2:17" ht="17" x14ac:dyDescent="0.2">
      <c r="B1" s="76" t="s">
        <v>16</v>
      </c>
      <c r="C1" s="76" t="s">
        <v>17</v>
      </c>
      <c r="D1" s="76" t="s">
        <v>401</v>
      </c>
      <c r="E1" s="76"/>
      <c r="F1" s="76"/>
      <c r="G1" s="76" t="s">
        <v>18</v>
      </c>
      <c r="H1" s="76" t="s">
        <v>264</v>
      </c>
      <c r="I1" s="76" t="s">
        <v>19</v>
      </c>
      <c r="J1" s="76" t="s">
        <v>20</v>
      </c>
      <c r="K1" s="76" t="s">
        <v>21</v>
      </c>
      <c r="L1" s="76" t="s">
        <v>22</v>
      </c>
      <c r="M1" s="76" t="s">
        <v>23</v>
      </c>
      <c r="N1" s="76" t="s">
        <v>24</v>
      </c>
      <c r="O1" t="s">
        <v>554</v>
      </c>
    </row>
    <row r="2" spans="2:17" x14ac:dyDescent="0.2">
      <c r="B2" s="6" t="s">
        <v>402</v>
      </c>
      <c r="C2" s="5" t="s">
        <v>403</v>
      </c>
      <c r="D2" s="6" t="s">
        <v>404</v>
      </c>
      <c r="E2" s="6"/>
      <c r="F2" s="6"/>
      <c r="G2" s="6" t="s">
        <v>29</v>
      </c>
      <c r="H2" s="6">
        <v>1</v>
      </c>
      <c r="I2" s="6">
        <v>1</v>
      </c>
      <c r="J2" s="6">
        <v>1</v>
      </c>
      <c r="K2" s="57">
        <v>6.5162037037037037E-3</v>
      </c>
      <c r="L2" s="57">
        <v>2.1319444444444443E-2</v>
      </c>
      <c r="M2" s="57">
        <v>1.0300925925925927E-2</v>
      </c>
      <c r="N2" s="6" t="s">
        <v>405</v>
      </c>
    </row>
    <row r="3" spans="2:17" x14ac:dyDescent="0.2">
      <c r="B3" s="6" t="s">
        <v>406</v>
      </c>
      <c r="C3" s="5" t="s">
        <v>338</v>
      </c>
      <c r="D3" s="6" t="s">
        <v>407</v>
      </c>
      <c r="E3" s="6">
        <v>1</v>
      </c>
      <c r="F3" s="6"/>
      <c r="G3" s="6" t="s">
        <v>29</v>
      </c>
      <c r="H3" s="6">
        <v>2</v>
      </c>
      <c r="I3" s="6">
        <v>2</v>
      </c>
      <c r="J3" s="6">
        <v>2</v>
      </c>
      <c r="K3" s="57">
        <v>6.6550925925925935E-3</v>
      </c>
      <c r="L3" s="57">
        <v>2.1168981481481483E-2</v>
      </c>
      <c r="M3" s="57">
        <v>1.0277777777777778E-2</v>
      </c>
      <c r="N3" s="6" t="s">
        <v>408</v>
      </c>
    </row>
    <row r="4" spans="2:17" x14ac:dyDescent="0.2">
      <c r="B4" s="6" t="s">
        <v>409</v>
      </c>
      <c r="C4" s="5" t="s">
        <v>410</v>
      </c>
      <c r="D4" s="6" t="s">
        <v>404</v>
      </c>
      <c r="E4" s="6"/>
      <c r="F4" s="6"/>
      <c r="G4" s="6" t="s">
        <v>29</v>
      </c>
      <c r="H4" s="6">
        <v>3</v>
      </c>
      <c r="I4" s="6">
        <v>3</v>
      </c>
      <c r="J4" s="6">
        <v>3</v>
      </c>
      <c r="K4" s="57">
        <v>6.5624999999999998E-3</v>
      </c>
      <c r="L4" s="57">
        <v>2.1261574074074075E-2</v>
      </c>
      <c r="M4" s="57">
        <v>1.0347222222222223E-2</v>
      </c>
      <c r="N4" s="6" t="s">
        <v>411</v>
      </c>
    </row>
    <row r="5" spans="2:17" x14ac:dyDescent="0.2">
      <c r="B5" s="6" t="s">
        <v>412</v>
      </c>
      <c r="C5" s="5" t="s">
        <v>413</v>
      </c>
      <c r="D5" s="6" t="s">
        <v>407</v>
      </c>
      <c r="E5" s="86">
        <v>2</v>
      </c>
      <c r="F5" s="6"/>
      <c r="G5" s="6" t="s">
        <v>29</v>
      </c>
      <c r="H5" s="6">
        <v>4</v>
      </c>
      <c r="I5" s="6">
        <v>4</v>
      </c>
      <c r="J5" s="6">
        <v>4</v>
      </c>
      <c r="K5" s="57">
        <v>6.3773148148148148E-3</v>
      </c>
      <c r="L5" s="57">
        <v>2.1423611111111112E-2</v>
      </c>
      <c r="M5" s="57">
        <v>1.0416666666666666E-2</v>
      </c>
      <c r="N5" s="6" t="s">
        <v>414</v>
      </c>
      <c r="O5" s="59">
        <v>1200</v>
      </c>
    </row>
    <row r="6" spans="2:17" x14ac:dyDescent="0.2">
      <c r="B6" s="6" t="s">
        <v>415</v>
      </c>
      <c r="C6" s="5" t="s">
        <v>265</v>
      </c>
      <c r="D6" s="6" t="s">
        <v>407</v>
      </c>
      <c r="E6" s="6"/>
      <c r="F6" s="6"/>
      <c r="G6" s="6" t="s">
        <v>29</v>
      </c>
      <c r="H6" s="6">
        <v>5</v>
      </c>
      <c r="I6" s="6">
        <v>5</v>
      </c>
      <c r="J6" s="6">
        <v>5</v>
      </c>
      <c r="K6" s="57">
        <v>6.3541666666666668E-3</v>
      </c>
      <c r="L6" s="57">
        <v>2.1435185185185186E-2</v>
      </c>
      <c r="M6" s="57">
        <v>1.0613425925925927E-2</v>
      </c>
      <c r="N6" s="6" t="s">
        <v>416</v>
      </c>
      <c r="O6" s="60"/>
      <c r="P6" s="77"/>
    </row>
    <row r="7" spans="2:17" x14ac:dyDescent="0.2">
      <c r="B7" s="6" t="s">
        <v>417</v>
      </c>
      <c r="C7" s="5" t="s">
        <v>25</v>
      </c>
      <c r="D7" s="6" t="s">
        <v>407</v>
      </c>
      <c r="E7" s="86">
        <v>3</v>
      </c>
      <c r="F7" s="86">
        <v>1</v>
      </c>
      <c r="G7" s="6" t="s">
        <v>29</v>
      </c>
      <c r="H7" s="6">
        <v>6</v>
      </c>
      <c r="I7" s="6">
        <v>6</v>
      </c>
      <c r="J7" s="6">
        <v>6</v>
      </c>
      <c r="K7" s="57">
        <v>6.5740740740740733E-3</v>
      </c>
      <c r="L7" s="57">
        <v>2.1238425925925924E-2</v>
      </c>
      <c r="M7" s="57">
        <v>1.0659722222222221E-2</v>
      </c>
      <c r="N7" s="6" t="s">
        <v>418</v>
      </c>
      <c r="O7" s="59">
        <v>1110</v>
      </c>
      <c r="P7" s="60"/>
    </row>
    <row r="8" spans="2:17" x14ac:dyDescent="0.2">
      <c r="B8" s="6" t="s">
        <v>419</v>
      </c>
      <c r="C8" s="5" t="s">
        <v>420</v>
      </c>
      <c r="D8" s="6" t="s">
        <v>407</v>
      </c>
      <c r="E8" s="6">
        <v>4</v>
      </c>
      <c r="F8" s="6">
        <v>2</v>
      </c>
      <c r="G8" s="6" t="s">
        <v>29</v>
      </c>
      <c r="H8" s="6">
        <v>7</v>
      </c>
      <c r="I8" s="6">
        <v>7</v>
      </c>
      <c r="J8" s="6">
        <v>7</v>
      </c>
      <c r="K8" s="57">
        <v>6.5509259259259262E-3</v>
      </c>
      <c r="L8" s="57">
        <v>2.1307870370370369E-2</v>
      </c>
      <c r="M8" s="57">
        <v>1.068287037037037E-2</v>
      </c>
      <c r="N8" s="6" t="s">
        <v>421</v>
      </c>
      <c r="O8" s="60"/>
      <c r="P8" s="60"/>
    </row>
    <row r="9" spans="2:17" x14ac:dyDescent="0.2">
      <c r="B9" s="6" t="s">
        <v>422</v>
      </c>
      <c r="C9" s="5" t="s">
        <v>423</v>
      </c>
      <c r="D9" s="6" t="s">
        <v>404</v>
      </c>
      <c r="E9" s="6"/>
      <c r="F9" s="6"/>
      <c r="G9" s="6" t="s">
        <v>29</v>
      </c>
      <c r="H9" s="6">
        <v>8</v>
      </c>
      <c r="I9" s="6">
        <v>8</v>
      </c>
      <c r="J9" s="6">
        <v>8</v>
      </c>
      <c r="K9" s="57">
        <v>6.782407407407408E-3</v>
      </c>
      <c r="L9" s="57">
        <v>2.1342592592592594E-2</v>
      </c>
      <c r="M9" s="57">
        <v>1.0358796296296295E-2</v>
      </c>
      <c r="N9" s="6" t="s">
        <v>424</v>
      </c>
      <c r="O9" s="60"/>
      <c r="P9" s="60"/>
    </row>
    <row r="10" spans="2:17" x14ac:dyDescent="0.2">
      <c r="B10" s="6" t="s">
        <v>425</v>
      </c>
      <c r="C10" s="5" t="s">
        <v>426</v>
      </c>
      <c r="D10" s="6" t="s">
        <v>404</v>
      </c>
      <c r="E10" s="6"/>
      <c r="F10" s="6"/>
      <c r="G10" s="6" t="s">
        <v>29</v>
      </c>
      <c r="H10" s="6">
        <v>9</v>
      </c>
      <c r="I10" s="6">
        <v>9</v>
      </c>
      <c r="J10" s="6">
        <v>9</v>
      </c>
      <c r="K10" s="57">
        <v>6.5277777777777782E-3</v>
      </c>
      <c r="L10" s="57">
        <v>2.1250000000000002E-2</v>
      </c>
      <c r="M10" s="57">
        <v>1.0844907407407407E-2</v>
      </c>
      <c r="N10" s="6" t="s">
        <v>427</v>
      </c>
      <c r="O10" s="60"/>
      <c r="P10" s="60"/>
    </row>
    <row r="11" spans="2:17" x14ac:dyDescent="0.2">
      <c r="B11" s="6" t="s">
        <v>428</v>
      </c>
      <c r="C11" s="5" t="s">
        <v>33</v>
      </c>
      <c r="D11" s="6" t="s">
        <v>407</v>
      </c>
      <c r="E11" s="86">
        <v>5</v>
      </c>
      <c r="F11" s="6"/>
      <c r="G11" s="6" t="s">
        <v>29</v>
      </c>
      <c r="H11" s="6">
        <v>10</v>
      </c>
      <c r="I11" s="6">
        <v>10</v>
      </c>
      <c r="J11" s="6">
        <v>10</v>
      </c>
      <c r="K11" s="57">
        <v>6.6319444444444446E-3</v>
      </c>
      <c r="L11" s="57">
        <v>2.119212962962963E-2</v>
      </c>
      <c r="M11" s="57">
        <v>1.0856481481481481E-2</v>
      </c>
      <c r="N11" s="6" t="s">
        <v>429</v>
      </c>
      <c r="O11" s="59">
        <v>1026.75</v>
      </c>
      <c r="P11" s="60"/>
    </row>
    <row r="12" spans="2:17" x14ac:dyDescent="0.2">
      <c r="B12" s="6" t="s">
        <v>430</v>
      </c>
      <c r="C12" s="5" t="s">
        <v>275</v>
      </c>
      <c r="D12" s="6" t="s">
        <v>407</v>
      </c>
      <c r="E12" s="86">
        <v>6</v>
      </c>
      <c r="F12" s="6"/>
      <c r="G12" s="6" t="s">
        <v>29</v>
      </c>
      <c r="H12" s="6">
        <v>11</v>
      </c>
      <c r="I12" s="6">
        <v>11</v>
      </c>
      <c r="J12" s="6">
        <v>11</v>
      </c>
      <c r="K12" s="57">
        <v>6.5856481481481469E-3</v>
      </c>
      <c r="L12" s="57">
        <v>2.1250000000000002E-2</v>
      </c>
      <c r="M12" s="57">
        <v>1.0902777777777777E-2</v>
      </c>
      <c r="N12" s="6" t="s">
        <v>431</v>
      </c>
      <c r="O12" s="59">
        <v>949.74</v>
      </c>
      <c r="P12" s="60"/>
    </row>
    <row r="13" spans="2:17" x14ac:dyDescent="0.2">
      <c r="B13" s="6" t="s">
        <v>432</v>
      </c>
      <c r="C13" s="5" t="s">
        <v>433</v>
      </c>
      <c r="D13" s="6" t="s">
        <v>434</v>
      </c>
      <c r="E13" s="6"/>
      <c r="F13" s="6"/>
      <c r="G13" s="6" t="s">
        <v>29</v>
      </c>
      <c r="H13" s="6">
        <v>12</v>
      </c>
      <c r="I13" s="6">
        <v>12</v>
      </c>
      <c r="J13" s="6">
        <v>12</v>
      </c>
      <c r="K13" s="57">
        <v>6.4351851851851861E-3</v>
      </c>
      <c r="L13" s="57">
        <v>2.1435185185185186E-2</v>
      </c>
      <c r="M13" s="57">
        <v>1.0868055555555556E-2</v>
      </c>
      <c r="N13" s="6" t="s">
        <v>435</v>
      </c>
      <c r="O13" s="60"/>
      <c r="P13" s="60"/>
    </row>
    <row r="14" spans="2:17" x14ac:dyDescent="0.2">
      <c r="B14" s="6" t="s">
        <v>436</v>
      </c>
      <c r="C14" s="5" t="s">
        <v>55</v>
      </c>
      <c r="D14" s="6" t="s">
        <v>407</v>
      </c>
      <c r="E14" s="6">
        <v>7</v>
      </c>
      <c r="F14" s="6"/>
      <c r="G14" s="6" t="s">
        <v>29</v>
      </c>
      <c r="H14" s="6">
        <v>13</v>
      </c>
      <c r="I14" s="6">
        <v>13</v>
      </c>
      <c r="J14" s="6">
        <v>13</v>
      </c>
      <c r="K14" s="57">
        <v>6.6087962962962966E-3</v>
      </c>
      <c r="L14" s="57">
        <v>2.1215277777777777E-2</v>
      </c>
      <c r="M14" s="57">
        <v>1.0949074074074075E-2</v>
      </c>
      <c r="N14" s="6" t="s">
        <v>437</v>
      </c>
      <c r="O14" s="60"/>
      <c r="P14" s="60"/>
    </row>
    <row r="15" spans="2:17" x14ac:dyDescent="0.2">
      <c r="B15" s="6" t="s">
        <v>438</v>
      </c>
      <c r="C15" s="5" t="s">
        <v>270</v>
      </c>
      <c r="D15" s="6" t="s">
        <v>439</v>
      </c>
      <c r="E15" s="6"/>
      <c r="F15" s="6"/>
      <c r="G15" s="6" t="s">
        <v>29</v>
      </c>
      <c r="H15" s="6">
        <v>14</v>
      </c>
      <c r="I15" s="6">
        <v>14</v>
      </c>
      <c r="J15" s="6">
        <v>14</v>
      </c>
      <c r="K15" s="57">
        <v>6.4351851851851861E-3</v>
      </c>
      <c r="L15" s="57">
        <v>2.1689814814814815E-2</v>
      </c>
      <c r="M15" s="57">
        <v>1.0729166666666666E-2</v>
      </c>
      <c r="N15" s="6" t="s">
        <v>440</v>
      </c>
      <c r="O15" s="60"/>
      <c r="P15" s="60"/>
      <c r="Q15" s="60"/>
    </row>
    <row r="16" spans="2:17" x14ac:dyDescent="0.2">
      <c r="B16" s="6" t="s">
        <v>441</v>
      </c>
      <c r="C16" s="5" t="s">
        <v>341</v>
      </c>
      <c r="D16" s="6" t="s">
        <v>407</v>
      </c>
      <c r="E16" s="6">
        <v>8</v>
      </c>
      <c r="F16" s="6"/>
      <c r="G16" s="6" t="s">
        <v>29</v>
      </c>
      <c r="H16" s="6">
        <v>15</v>
      </c>
      <c r="I16" s="6">
        <v>15</v>
      </c>
      <c r="J16" s="6">
        <v>15</v>
      </c>
      <c r="K16" s="57">
        <v>6.6435185185185182E-3</v>
      </c>
      <c r="L16" s="57">
        <v>2.1446759259259259E-2</v>
      </c>
      <c r="M16" s="57">
        <v>1.0798611111111111E-2</v>
      </c>
      <c r="N16" s="6" t="s">
        <v>442</v>
      </c>
      <c r="O16" s="60"/>
      <c r="P16" s="60"/>
      <c r="Q16" s="60"/>
    </row>
    <row r="17" spans="2:17" x14ac:dyDescent="0.2">
      <c r="B17" s="6" t="s">
        <v>443</v>
      </c>
      <c r="C17" s="5" t="s">
        <v>444</v>
      </c>
      <c r="D17" s="6" t="s">
        <v>407</v>
      </c>
      <c r="E17" s="6">
        <v>9</v>
      </c>
      <c r="F17" s="6"/>
      <c r="G17" s="6" t="s">
        <v>29</v>
      </c>
      <c r="H17" s="6">
        <v>16</v>
      </c>
      <c r="I17" s="6">
        <v>16</v>
      </c>
      <c r="J17" s="6">
        <v>16</v>
      </c>
      <c r="K17" s="57">
        <v>6.6087962962962966E-3</v>
      </c>
      <c r="L17" s="57">
        <v>2.1493055555555557E-2</v>
      </c>
      <c r="M17" s="57">
        <v>1.0810185185185185E-2</v>
      </c>
      <c r="N17" s="6" t="s">
        <v>442</v>
      </c>
      <c r="O17" s="60"/>
      <c r="P17" s="60"/>
      <c r="Q17" s="59"/>
    </row>
    <row r="18" spans="2:17" x14ac:dyDescent="0.2">
      <c r="B18" s="6" t="s">
        <v>445</v>
      </c>
      <c r="C18" s="5" t="s">
        <v>35</v>
      </c>
      <c r="D18" s="6" t="s">
        <v>407</v>
      </c>
      <c r="E18" s="86">
        <v>10</v>
      </c>
      <c r="F18" s="6"/>
      <c r="G18" s="6" t="s">
        <v>29</v>
      </c>
      <c r="H18" s="6">
        <v>17</v>
      </c>
      <c r="I18" s="6">
        <v>17</v>
      </c>
      <c r="J18" s="6">
        <v>17</v>
      </c>
      <c r="K18" s="57">
        <v>6.9097222222222225E-3</v>
      </c>
      <c r="L18" s="57">
        <v>2.1180555555555553E-2</v>
      </c>
      <c r="M18" s="57">
        <v>1.087962962962963E-2</v>
      </c>
      <c r="N18" s="6" t="s">
        <v>446</v>
      </c>
      <c r="O18" s="59">
        <v>878.51</v>
      </c>
      <c r="P18" s="60"/>
      <c r="Q18" s="60"/>
    </row>
    <row r="19" spans="2:17" x14ac:dyDescent="0.2">
      <c r="B19" s="6" t="s">
        <v>447</v>
      </c>
      <c r="C19" s="5" t="s">
        <v>448</v>
      </c>
      <c r="D19" s="6" t="s">
        <v>407</v>
      </c>
      <c r="E19" s="6">
        <v>11</v>
      </c>
      <c r="F19" s="6"/>
      <c r="G19" s="6" t="s">
        <v>29</v>
      </c>
      <c r="H19" s="6">
        <v>18</v>
      </c>
      <c r="I19" s="6">
        <v>18</v>
      </c>
      <c r="J19" s="6">
        <v>18</v>
      </c>
      <c r="K19" s="57">
        <v>6.5624999999999998E-3</v>
      </c>
      <c r="L19" s="57">
        <v>2.1250000000000002E-2</v>
      </c>
      <c r="M19" s="57">
        <v>1.1122685185185185E-2</v>
      </c>
      <c r="N19" s="6" t="s">
        <v>449</v>
      </c>
      <c r="O19" s="60"/>
      <c r="P19" s="60"/>
      <c r="Q19" s="60"/>
    </row>
    <row r="20" spans="2:17" x14ac:dyDescent="0.2">
      <c r="B20" s="6" t="s">
        <v>450</v>
      </c>
      <c r="C20" s="5" t="s">
        <v>451</v>
      </c>
      <c r="D20" s="6" t="s">
        <v>434</v>
      </c>
      <c r="E20" s="6"/>
      <c r="F20" s="6"/>
      <c r="G20" s="6" t="s">
        <v>29</v>
      </c>
      <c r="H20" s="6">
        <v>19</v>
      </c>
      <c r="I20" s="6">
        <v>19</v>
      </c>
      <c r="J20" s="6">
        <v>19</v>
      </c>
      <c r="K20" s="57">
        <v>6.4236111111111117E-3</v>
      </c>
      <c r="L20" s="57">
        <v>2.1678240740740738E-2</v>
      </c>
      <c r="M20" s="57">
        <v>1.082175925925926E-2</v>
      </c>
      <c r="N20" s="6" t="s">
        <v>452</v>
      </c>
      <c r="O20" s="60"/>
      <c r="P20" s="60"/>
    </row>
    <row r="21" spans="2:17" x14ac:dyDescent="0.2">
      <c r="B21" s="6" t="s">
        <v>453</v>
      </c>
      <c r="C21" s="5" t="s">
        <v>454</v>
      </c>
      <c r="D21" s="6" t="s">
        <v>455</v>
      </c>
      <c r="E21" s="6"/>
      <c r="F21" s="6"/>
      <c r="G21" s="6" t="s">
        <v>29</v>
      </c>
      <c r="H21" s="6">
        <v>20</v>
      </c>
      <c r="I21" s="6">
        <v>20</v>
      </c>
      <c r="J21" s="6">
        <v>20</v>
      </c>
      <c r="K21" s="57">
        <v>6.8171296296296287E-3</v>
      </c>
      <c r="L21" s="57">
        <v>2.1307870370370369E-2</v>
      </c>
      <c r="M21" s="57">
        <v>1.0810185185185185E-2</v>
      </c>
      <c r="N21" s="6" t="s">
        <v>456</v>
      </c>
      <c r="O21" s="60"/>
      <c r="P21" s="60"/>
    </row>
    <row r="22" spans="2:17" x14ac:dyDescent="0.2">
      <c r="B22" s="6" t="s">
        <v>457</v>
      </c>
      <c r="C22" s="5" t="s">
        <v>31</v>
      </c>
      <c r="D22" s="6" t="s">
        <v>407</v>
      </c>
      <c r="E22" s="86">
        <v>12</v>
      </c>
      <c r="F22" s="86">
        <v>3</v>
      </c>
      <c r="G22" s="6" t="s">
        <v>29</v>
      </c>
      <c r="H22" s="6">
        <v>21</v>
      </c>
      <c r="I22" s="6">
        <v>21</v>
      </c>
      <c r="J22" s="6">
        <v>21</v>
      </c>
      <c r="K22" s="57">
        <v>6.7939814814814816E-3</v>
      </c>
      <c r="L22" s="57">
        <v>2.1261574074074075E-2</v>
      </c>
      <c r="M22" s="57">
        <v>1.0949074074074075E-2</v>
      </c>
      <c r="N22" s="6" t="s">
        <v>458</v>
      </c>
      <c r="O22" s="59">
        <v>812.62</v>
      </c>
      <c r="P22" s="60"/>
    </row>
    <row r="23" spans="2:17" x14ac:dyDescent="0.2">
      <c r="B23" s="6" t="s">
        <v>459</v>
      </c>
      <c r="C23" s="5" t="s">
        <v>273</v>
      </c>
      <c r="D23" s="6" t="s">
        <v>407</v>
      </c>
      <c r="E23" s="86">
        <v>13</v>
      </c>
      <c r="F23" s="6"/>
      <c r="G23" s="6" t="s">
        <v>29</v>
      </c>
      <c r="H23" s="6">
        <v>22</v>
      </c>
      <c r="I23" s="6">
        <v>22</v>
      </c>
      <c r="J23" s="6">
        <v>22</v>
      </c>
      <c r="K23" s="57">
        <v>6.7129629629629622E-3</v>
      </c>
      <c r="L23" s="57">
        <v>2.1446759259259259E-2</v>
      </c>
      <c r="M23" s="57">
        <v>1.0868055555555556E-2</v>
      </c>
      <c r="N23" s="6" t="s">
        <v>460</v>
      </c>
      <c r="O23" s="59">
        <v>751.68</v>
      </c>
      <c r="P23" s="60"/>
    </row>
    <row r="24" spans="2:17" x14ac:dyDescent="0.2">
      <c r="B24" s="6" t="s">
        <v>461</v>
      </c>
      <c r="C24" s="5" t="s">
        <v>462</v>
      </c>
      <c r="D24" s="6" t="s">
        <v>404</v>
      </c>
      <c r="E24" s="6"/>
      <c r="F24" s="6"/>
      <c r="G24" s="6" t="s">
        <v>29</v>
      </c>
      <c r="H24" s="6">
        <v>23</v>
      </c>
      <c r="I24" s="6">
        <v>23</v>
      </c>
      <c r="J24" s="6">
        <v>23</v>
      </c>
      <c r="K24" s="57">
        <v>6.5277777777777782E-3</v>
      </c>
      <c r="L24" s="57">
        <v>2.1539351851851851E-2</v>
      </c>
      <c r="M24" s="57">
        <v>1.091435185185185E-2</v>
      </c>
      <c r="N24" s="6" t="s">
        <v>463</v>
      </c>
      <c r="O24" s="60"/>
      <c r="P24" s="60"/>
    </row>
    <row r="25" spans="2:17" x14ac:dyDescent="0.2">
      <c r="B25" s="6" t="s">
        <v>464</v>
      </c>
      <c r="C25" s="5" t="s">
        <v>465</v>
      </c>
      <c r="D25" s="6" t="s">
        <v>404</v>
      </c>
      <c r="E25" s="6"/>
      <c r="F25" s="6"/>
      <c r="G25" s="6" t="s">
        <v>29</v>
      </c>
      <c r="H25" s="6">
        <v>24</v>
      </c>
      <c r="I25" s="6">
        <v>24</v>
      </c>
      <c r="J25" s="6">
        <v>24</v>
      </c>
      <c r="K25" s="57">
        <v>6.6782407407407415E-3</v>
      </c>
      <c r="L25" s="57">
        <v>2.1458333333333333E-2</v>
      </c>
      <c r="M25" s="57">
        <v>1.0891203703703703E-2</v>
      </c>
      <c r="N25" s="6" t="s">
        <v>466</v>
      </c>
      <c r="O25" s="60"/>
      <c r="P25" s="60"/>
    </row>
    <row r="26" spans="2:17" x14ac:dyDescent="0.2">
      <c r="B26" s="6" t="s">
        <v>467</v>
      </c>
      <c r="C26" s="5" t="s">
        <v>45</v>
      </c>
      <c r="D26" s="6" t="s">
        <v>407</v>
      </c>
      <c r="E26" s="86">
        <v>14</v>
      </c>
      <c r="F26" s="86">
        <v>4</v>
      </c>
      <c r="G26" s="6" t="s">
        <v>29</v>
      </c>
      <c r="H26" s="6">
        <v>25</v>
      </c>
      <c r="I26" s="6">
        <v>25</v>
      </c>
      <c r="J26" s="6">
        <v>25</v>
      </c>
      <c r="K26" s="57">
        <v>6.7939814814814816E-3</v>
      </c>
      <c r="L26" s="57">
        <v>2.1296296296296299E-2</v>
      </c>
      <c r="M26" s="57">
        <v>1.1030092592592591E-2</v>
      </c>
      <c r="N26" s="6" t="s">
        <v>468</v>
      </c>
      <c r="O26" s="59">
        <v>695.3</v>
      </c>
      <c r="P26" s="60"/>
    </row>
    <row r="27" spans="2:17" x14ac:dyDescent="0.2">
      <c r="B27" s="6" t="s">
        <v>469</v>
      </c>
      <c r="C27" s="5" t="s">
        <v>41</v>
      </c>
      <c r="D27" s="6" t="s">
        <v>407</v>
      </c>
      <c r="E27" s="86">
        <v>15</v>
      </c>
      <c r="F27" s="6"/>
      <c r="G27" s="6" t="s">
        <v>29</v>
      </c>
      <c r="H27" s="6">
        <v>26</v>
      </c>
      <c r="I27" s="6">
        <v>26</v>
      </c>
      <c r="J27" s="6">
        <v>26</v>
      </c>
      <c r="K27" s="57">
        <v>6.7592592592592591E-3</v>
      </c>
      <c r="L27" s="57">
        <v>2.1331018518518517E-2</v>
      </c>
      <c r="M27" s="57">
        <v>1.1562499999999998E-2</v>
      </c>
      <c r="N27" s="6" t="s">
        <v>470</v>
      </c>
      <c r="O27" s="59">
        <v>643.15</v>
      </c>
      <c r="P27" s="60"/>
    </row>
    <row r="28" spans="2:17" x14ac:dyDescent="0.2">
      <c r="B28" s="6" t="s">
        <v>471</v>
      </c>
      <c r="C28" s="5" t="s">
        <v>472</v>
      </c>
      <c r="D28" s="6" t="s">
        <v>407</v>
      </c>
      <c r="E28" s="6">
        <v>16</v>
      </c>
      <c r="F28" s="6"/>
      <c r="G28" s="6" t="s">
        <v>29</v>
      </c>
      <c r="H28" s="6">
        <v>27</v>
      </c>
      <c r="I28" s="6">
        <v>27</v>
      </c>
      <c r="J28" s="6">
        <v>27</v>
      </c>
      <c r="K28" s="57">
        <v>6.4930555555555549E-3</v>
      </c>
      <c r="L28" s="57">
        <v>2.2129629629629628E-2</v>
      </c>
      <c r="M28" s="57">
        <v>1.0625000000000001E-2</v>
      </c>
      <c r="N28" s="6" t="s">
        <v>473</v>
      </c>
      <c r="O28" s="60"/>
      <c r="P28" s="60"/>
    </row>
    <row r="29" spans="2:17" x14ac:dyDescent="0.2">
      <c r="B29" s="6" t="s">
        <v>474</v>
      </c>
      <c r="C29" s="5" t="s">
        <v>475</v>
      </c>
      <c r="D29" s="6" t="s">
        <v>407</v>
      </c>
      <c r="E29" s="6">
        <v>17</v>
      </c>
      <c r="F29" s="6"/>
      <c r="G29" s="6" t="s">
        <v>29</v>
      </c>
      <c r="H29" s="6">
        <v>28</v>
      </c>
      <c r="I29" s="6">
        <v>28</v>
      </c>
      <c r="J29" s="6">
        <v>28</v>
      </c>
      <c r="K29" s="57">
        <v>6.5046296296296302E-3</v>
      </c>
      <c r="L29" s="57">
        <v>2.1307870370370369E-2</v>
      </c>
      <c r="M29" s="57">
        <v>1.1504629629629629E-2</v>
      </c>
      <c r="N29" s="6" t="s">
        <v>476</v>
      </c>
      <c r="O29" s="60"/>
      <c r="P29" s="60"/>
    </row>
    <row r="30" spans="2:17" x14ac:dyDescent="0.2">
      <c r="B30" s="6" t="s">
        <v>477</v>
      </c>
      <c r="C30" s="5" t="s">
        <v>51</v>
      </c>
      <c r="D30" s="6" t="s">
        <v>407</v>
      </c>
      <c r="E30" s="6">
        <v>18</v>
      </c>
      <c r="F30" s="6"/>
      <c r="G30" s="6" t="s">
        <v>29</v>
      </c>
      <c r="H30" s="6">
        <v>29</v>
      </c>
      <c r="I30" s="6">
        <v>29</v>
      </c>
      <c r="J30" s="6">
        <v>29</v>
      </c>
      <c r="K30" s="57">
        <v>6.8402777777777776E-3</v>
      </c>
      <c r="L30" s="57">
        <v>2.1273148148148149E-2</v>
      </c>
      <c r="M30" s="57">
        <v>1.1284722222222222E-2</v>
      </c>
      <c r="N30" s="6" t="s">
        <v>478</v>
      </c>
      <c r="O30" s="60"/>
      <c r="P30" s="60"/>
    </row>
    <row r="31" spans="2:17" x14ac:dyDescent="0.2">
      <c r="B31" s="6" t="s">
        <v>479</v>
      </c>
      <c r="C31" s="5" t="s">
        <v>43</v>
      </c>
      <c r="D31" s="6" t="s">
        <v>407</v>
      </c>
      <c r="E31" s="86">
        <v>19</v>
      </c>
      <c r="F31" s="6"/>
      <c r="G31" s="6" t="s">
        <v>29</v>
      </c>
      <c r="H31" s="6">
        <v>30</v>
      </c>
      <c r="I31" s="6">
        <v>30</v>
      </c>
      <c r="J31" s="6">
        <v>30</v>
      </c>
      <c r="K31" s="57">
        <v>6.6203703703703702E-3</v>
      </c>
      <c r="L31" s="57">
        <v>2.1446759259259259E-2</v>
      </c>
      <c r="M31" s="57">
        <v>1.1458333333333334E-2</v>
      </c>
      <c r="N31" s="6" t="s">
        <v>480</v>
      </c>
      <c r="O31" s="59">
        <v>594.91999999999996</v>
      </c>
      <c r="P31" s="60"/>
    </row>
    <row r="32" spans="2:17" x14ac:dyDescent="0.2">
      <c r="B32" s="6" t="s">
        <v>481</v>
      </c>
      <c r="C32" s="5" t="s">
        <v>482</v>
      </c>
      <c r="D32" s="6" t="s">
        <v>404</v>
      </c>
      <c r="E32" s="6"/>
      <c r="F32" s="6"/>
      <c r="G32" s="6" t="s">
        <v>29</v>
      </c>
      <c r="H32" s="6">
        <v>31</v>
      </c>
      <c r="I32" s="6">
        <v>31</v>
      </c>
      <c r="J32" s="6">
        <v>31</v>
      </c>
      <c r="K32" s="57">
        <v>7.0717592592592594E-3</v>
      </c>
      <c r="L32" s="57">
        <v>2.2037037037037036E-2</v>
      </c>
      <c r="M32" s="57">
        <v>1.0416666666666666E-2</v>
      </c>
      <c r="N32" s="6" t="s">
        <v>483</v>
      </c>
      <c r="O32" s="60"/>
      <c r="P32" s="60"/>
    </row>
    <row r="33" spans="2:16" x14ac:dyDescent="0.2">
      <c r="B33" s="6" t="s">
        <v>484</v>
      </c>
      <c r="C33" s="5" t="s">
        <v>485</v>
      </c>
      <c r="D33" s="6" t="s">
        <v>404</v>
      </c>
      <c r="E33" s="6"/>
      <c r="F33" s="6"/>
      <c r="G33" s="6" t="s">
        <v>29</v>
      </c>
      <c r="H33" s="6">
        <v>32</v>
      </c>
      <c r="I33" s="6">
        <v>32</v>
      </c>
      <c r="J33" s="6">
        <v>32</v>
      </c>
      <c r="K33" s="57">
        <v>6.5393518518518517E-3</v>
      </c>
      <c r="L33" s="57">
        <v>2.1562499999999998E-2</v>
      </c>
      <c r="M33" s="57">
        <v>1.1446759259259261E-2</v>
      </c>
      <c r="N33" s="6" t="s">
        <v>486</v>
      </c>
      <c r="O33" s="60"/>
      <c r="P33" s="60"/>
    </row>
    <row r="34" spans="2:16" x14ac:dyDescent="0.2">
      <c r="B34" s="6" t="s">
        <v>487</v>
      </c>
      <c r="C34" s="5" t="s">
        <v>39</v>
      </c>
      <c r="D34" s="6" t="s">
        <v>407</v>
      </c>
      <c r="E34" s="86">
        <v>20</v>
      </c>
      <c r="F34" s="6"/>
      <c r="G34" s="6" t="s">
        <v>29</v>
      </c>
      <c r="H34" s="6">
        <v>33</v>
      </c>
      <c r="I34" s="6">
        <v>33</v>
      </c>
      <c r="J34" s="6">
        <v>33</v>
      </c>
      <c r="K34" s="57">
        <v>6.8171296296296287E-3</v>
      </c>
      <c r="L34" s="57">
        <v>2.1307870370370369E-2</v>
      </c>
      <c r="M34" s="57">
        <v>1.1493055555555555E-2</v>
      </c>
      <c r="N34" s="6" t="s">
        <v>488</v>
      </c>
      <c r="O34" s="59">
        <v>550.29999999999995</v>
      </c>
      <c r="P34" s="60"/>
    </row>
    <row r="35" spans="2:16" x14ac:dyDescent="0.2">
      <c r="B35" s="6" t="s">
        <v>489</v>
      </c>
      <c r="C35" s="5" t="s">
        <v>490</v>
      </c>
      <c r="D35" s="6" t="s">
        <v>404</v>
      </c>
      <c r="E35" s="6"/>
      <c r="F35" s="6"/>
      <c r="G35" s="6" t="s">
        <v>29</v>
      </c>
      <c r="H35" s="6">
        <v>34</v>
      </c>
      <c r="I35" s="6">
        <v>34</v>
      </c>
      <c r="J35" s="6">
        <v>34</v>
      </c>
      <c r="K35" s="57">
        <v>6.4930555555555549E-3</v>
      </c>
      <c r="L35" s="57">
        <v>2.1307870370370369E-2</v>
      </c>
      <c r="M35" s="57">
        <v>1.1817129629629629E-2</v>
      </c>
      <c r="N35" s="6" t="s">
        <v>491</v>
      </c>
      <c r="O35" s="60"/>
      <c r="P35" s="60"/>
    </row>
    <row r="36" spans="2:16" x14ac:dyDescent="0.2">
      <c r="B36" s="6" t="s">
        <v>492</v>
      </c>
      <c r="C36" s="5" t="s">
        <v>281</v>
      </c>
      <c r="D36" s="6" t="s">
        <v>407</v>
      </c>
      <c r="E36" s="6">
        <v>21</v>
      </c>
      <c r="F36" s="6"/>
      <c r="G36" s="6" t="s">
        <v>29</v>
      </c>
      <c r="H36" s="6">
        <v>35</v>
      </c>
      <c r="I36" s="6">
        <v>35</v>
      </c>
      <c r="J36" s="6">
        <v>35</v>
      </c>
      <c r="K36" s="57">
        <v>6.7245370370370367E-3</v>
      </c>
      <c r="L36" s="57">
        <v>2.1342592592592594E-2</v>
      </c>
      <c r="M36" s="57">
        <v>1.1527777777777777E-2</v>
      </c>
      <c r="N36" s="6" t="s">
        <v>493</v>
      </c>
      <c r="O36" s="60"/>
      <c r="P36" s="60"/>
    </row>
    <row r="37" spans="2:16" x14ac:dyDescent="0.2">
      <c r="B37" s="6" t="s">
        <v>494</v>
      </c>
      <c r="C37" s="5" t="s">
        <v>47</v>
      </c>
      <c r="D37" s="6" t="s">
        <v>407</v>
      </c>
      <c r="E37" s="86">
        <v>22</v>
      </c>
      <c r="F37" s="86">
        <v>5</v>
      </c>
      <c r="G37" s="6" t="s">
        <v>29</v>
      </c>
      <c r="H37" s="6">
        <v>36</v>
      </c>
      <c r="I37" s="6">
        <v>36</v>
      </c>
      <c r="J37" s="6">
        <v>36</v>
      </c>
      <c r="K37" s="57">
        <v>6.7476851851851856E-3</v>
      </c>
      <c r="L37" s="57">
        <v>2.1307870370370369E-2</v>
      </c>
      <c r="M37" s="57">
        <v>1.1701388888888891E-2</v>
      </c>
      <c r="N37" s="6" t="s">
        <v>495</v>
      </c>
      <c r="O37" s="59">
        <v>509.03</v>
      </c>
      <c r="P37" s="60"/>
    </row>
    <row r="38" spans="2:16" x14ac:dyDescent="0.2">
      <c r="B38" s="6" t="s">
        <v>496</v>
      </c>
      <c r="C38" s="5" t="s">
        <v>497</v>
      </c>
      <c r="D38" s="6" t="s">
        <v>407</v>
      </c>
      <c r="E38" s="6">
        <v>23</v>
      </c>
      <c r="F38" s="6">
        <v>6</v>
      </c>
      <c r="G38" s="6" t="s">
        <v>29</v>
      </c>
      <c r="H38" s="6">
        <v>37</v>
      </c>
      <c r="I38" s="6">
        <v>37</v>
      </c>
      <c r="J38" s="6">
        <v>37</v>
      </c>
      <c r="K38" s="57">
        <v>7.0254629629629634E-3</v>
      </c>
      <c r="L38" s="57">
        <v>2.2048611111111113E-2</v>
      </c>
      <c r="M38" s="57">
        <v>1.0902777777777777E-2</v>
      </c>
      <c r="N38" s="6" t="s">
        <v>498</v>
      </c>
      <c r="O38" s="60"/>
      <c r="P38" s="60"/>
    </row>
    <row r="39" spans="2:16" x14ac:dyDescent="0.2">
      <c r="B39" s="6" t="s">
        <v>499</v>
      </c>
      <c r="C39" s="5" t="s">
        <v>65</v>
      </c>
      <c r="D39" s="6" t="s">
        <v>407</v>
      </c>
      <c r="E39" s="86">
        <v>24</v>
      </c>
      <c r="F39" s="86">
        <v>7</v>
      </c>
      <c r="G39" s="6" t="s">
        <v>29</v>
      </c>
      <c r="H39" s="6">
        <v>38</v>
      </c>
      <c r="I39" s="6">
        <v>38</v>
      </c>
      <c r="J39" s="6">
        <v>38</v>
      </c>
      <c r="K39" s="57">
        <v>6.5856481481481469E-3</v>
      </c>
      <c r="L39" s="57">
        <v>2.1180555555555553E-2</v>
      </c>
      <c r="M39" s="57">
        <v>1.230324074074074E-2</v>
      </c>
      <c r="N39" s="6" t="s">
        <v>500</v>
      </c>
      <c r="O39" s="59">
        <v>470.85</v>
      </c>
      <c r="P39" s="60"/>
    </row>
    <row r="40" spans="2:16" x14ac:dyDescent="0.2">
      <c r="B40" s="6" t="s">
        <v>501</v>
      </c>
      <c r="C40" s="5" t="s">
        <v>502</v>
      </c>
      <c r="D40" s="6" t="s">
        <v>404</v>
      </c>
      <c r="E40" s="6"/>
      <c r="F40" s="6"/>
      <c r="G40" s="6" t="s">
        <v>29</v>
      </c>
      <c r="H40" s="6">
        <v>39</v>
      </c>
      <c r="I40" s="6">
        <v>39</v>
      </c>
      <c r="J40" s="6">
        <v>39</v>
      </c>
      <c r="K40" s="57">
        <v>6.4699074074074069E-3</v>
      </c>
      <c r="L40" s="57">
        <v>2.162037037037037E-2</v>
      </c>
      <c r="M40" s="57">
        <v>1.2152777777777778E-2</v>
      </c>
      <c r="N40" s="6" t="s">
        <v>503</v>
      </c>
      <c r="O40" s="60"/>
      <c r="P40" s="60"/>
    </row>
    <row r="41" spans="2:16" x14ac:dyDescent="0.2">
      <c r="B41" s="6" t="s">
        <v>504</v>
      </c>
      <c r="C41" s="5" t="s">
        <v>505</v>
      </c>
      <c r="D41" s="6" t="s">
        <v>404</v>
      </c>
      <c r="E41" s="6"/>
      <c r="F41" s="6"/>
      <c r="G41" s="6" t="s">
        <v>29</v>
      </c>
      <c r="H41" s="6">
        <v>40</v>
      </c>
      <c r="I41" s="6">
        <v>40</v>
      </c>
      <c r="J41" s="6">
        <v>40</v>
      </c>
      <c r="K41" s="57">
        <v>6.4583333333333333E-3</v>
      </c>
      <c r="L41" s="57">
        <v>2.1666666666666667E-2</v>
      </c>
      <c r="M41" s="57">
        <v>1.2361111111111113E-2</v>
      </c>
      <c r="N41" s="6" t="s">
        <v>506</v>
      </c>
      <c r="O41" s="60"/>
      <c r="P41" s="60"/>
    </row>
    <row r="42" spans="2:16" x14ac:dyDescent="0.2">
      <c r="B42" s="6" t="s">
        <v>507</v>
      </c>
      <c r="C42" s="5" t="s">
        <v>37</v>
      </c>
      <c r="D42" s="6" t="s">
        <v>407</v>
      </c>
      <c r="E42" s="86">
        <v>25</v>
      </c>
      <c r="F42" s="6"/>
      <c r="G42" s="6" t="s">
        <v>29</v>
      </c>
      <c r="H42" s="6">
        <v>41</v>
      </c>
      <c r="I42" s="6">
        <v>41</v>
      </c>
      <c r="J42" s="6">
        <v>41</v>
      </c>
      <c r="K42" s="57">
        <v>7.1412037037037043E-3</v>
      </c>
      <c r="L42" s="57">
        <v>2.2025462962962958E-2</v>
      </c>
      <c r="M42" s="57">
        <v>1.1550925925925925E-2</v>
      </c>
      <c r="N42" s="6" t="s">
        <v>508</v>
      </c>
      <c r="O42" s="59">
        <v>435.54</v>
      </c>
      <c r="P42" s="60"/>
    </row>
    <row r="43" spans="2:16" x14ac:dyDescent="0.2">
      <c r="B43" s="6" t="s">
        <v>509</v>
      </c>
      <c r="C43" s="5" t="s">
        <v>510</v>
      </c>
      <c r="D43" s="6" t="s">
        <v>404</v>
      </c>
      <c r="E43" s="6"/>
      <c r="F43" s="6"/>
      <c r="G43" s="6" t="s">
        <v>29</v>
      </c>
      <c r="H43" s="6">
        <v>42</v>
      </c>
      <c r="I43" s="6">
        <v>42</v>
      </c>
      <c r="J43" s="6">
        <v>42</v>
      </c>
      <c r="K43" s="57">
        <v>7.0486111111111105E-3</v>
      </c>
      <c r="L43" s="57">
        <v>2.2372685185185186E-2</v>
      </c>
      <c r="M43" s="57">
        <v>1.1203703703703704E-2</v>
      </c>
      <c r="N43" s="6" t="s">
        <v>511</v>
      </c>
      <c r="P43" s="60"/>
    </row>
    <row r="44" spans="2:16" x14ac:dyDescent="0.2">
      <c r="B44" s="6" t="s">
        <v>512</v>
      </c>
      <c r="C44" s="5" t="s">
        <v>513</v>
      </c>
      <c r="D44" s="6" t="s">
        <v>407</v>
      </c>
      <c r="E44" s="6">
        <v>26</v>
      </c>
      <c r="F44" s="6">
        <v>8</v>
      </c>
      <c r="G44" s="6" t="s">
        <v>29</v>
      </c>
      <c r="H44" s="6">
        <v>43</v>
      </c>
      <c r="I44" s="6">
        <v>43</v>
      </c>
      <c r="J44" s="6">
        <v>43</v>
      </c>
      <c r="K44" s="57">
        <v>7.0023148148148154E-3</v>
      </c>
      <c r="L44" s="57">
        <v>2.2118055555555557E-2</v>
      </c>
      <c r="M44" s="57">
        <v>1.2118055555555556E-2</v>
      </c>
      <c r="N44" s="6" t="s">
        <v>514</v>
      </c>
    </row>
    <row r="45" spans="2:16" x14ac:dyDescent="0.2">
      <c r="B45" s="6" t="s">
        <v>515</v>
      </c>
      <c r="C45" s="5" t="s">
        <v>516</v>
      </c>
      <c r="D45" s="6" t="s">
        <v>404</v>
      </c>
      <c r="E45" s="6"/>
      <c r="F45" s="6"/>
      <c r="G45" s="6" t="s">
        <v>29</v>
      </c>
      <c r="H45" s="6">
        <v>44</v>
      </c>
      <c r="I45" s="6">
        <v>44</v>
      </c>
      <c r="J45" s="6">
        <v>44</v>
      </c>
      <c r="K45" s="57">
        <v>6.7708333333333336E-3</v>
      </c>
      <c r="L45" s="57">
        <v>2.390046296296296E-2</v>
      </c>
      <c r="M45" s="57">
        <v>1.087962962962963E-2</v>
      </c>
      <c r="N45" s="6" t="s">
        <v>517</v>
      </c>
    </row>
    <row r="46" spans="2:16" x14ac:dyDescent="0.2">
      <c r="B46" s="6" t="s">
        <v>518</v>
      </c>
      <c r="C46" s="5" t="s">
        <v>519</v>
      </c>
      <c r="D46" s="6" t="s">
        <v>404</v>
      </c>
      <c r="E46" s="6"/>
      <c r="F46" s="6"/>
      <c r="G46" s="6" t="s">
        <v>29</v>
      </c>
      <c r="H46" s="6">
        <v>45</v>
      </c>
      <c r="I46" s="6">
        <v>45</v>
      </c>
      <c r="J46" s="6">
        <v>45</v>
      </c>
      <c r="K46" s="57">
        <v>6.8171296296296287E-3</v>
      </c>
      <c r="L46" s="57">
        <v>2.361111111111111E-2</v>
      </c>
      <c r="M46" s="57">
        <v>1.1249999999999998E-2</v>
      </c>
      <c r="N46" s="6" t="s">
        <v>520</v>
      </c>
    </row>
    <row r="47" spans="2:16" x14ac:dyDescent="0.2">
      <c r="B47" s="6" t="s">
        <v>521</v>
      </c>
      <c r="C47" s="5" t="s">
        <v>354</v>
      </c>
      <c r="D47" s="6" t="s">
        <v>407</v>
      </c>
      <c r="E47" s="86">
        <v>27</v>
      </c>
      <c r="F47" s="86">
        <v>9</v>
      </c>
      <c r="G47" s="6" t="s">
        <v>29</v>
      </c>
      <c r="H47" s="6">
        <v>46</v>
      </c>
      <c r="I47" s="6">
        <v>46</v>
      </c>
      <c r="J47" s="6">
        <v>46</v>
      </c>
      <c r="K47" s="57">
        <v>7.0486111111111105E-3</v>
      </c>
      <c r="L47" s="57">
        <v>2.3391203703703702E-2</v>
      </c>
      <c r="M47" s="57">
        <v>1.1319444444444444E-2</v>
      </c>
      <c r="N47" s="58" t="s">
        <v>520</v>
      </c>
    </row>
    <row r="48" spans="2:16" x14ac:dyDescent="0.2">
      <c r="B48" s="6" t="s">
        <v>522</v>
      </c>
      <c r="C48" s="5" t="s">
        <v>523</v>
      </c>
      <c r="D48" s="6" t="s">
        <v>524</v>
      </c>
      <c r="E48" s="6"/>
      <c r="F48" s="6"/>
      <c r="G48" s="6" t="s">
        <v>29</v>
      </c>
      <c r="H48" s="6">
        <v>47</v>
      </c>
      <c r="I48" s="6">
        <v>47</v>
      </c>
      <c r="J48" s="6">
        <v>47</v>
      </c>
      <c r="K48" s="57">
        <v>6.828703703703704E-3</v>
      </c>
      <c r="L48" s="57">
        <v>2.3657407407407408E-2</v>
      </c>
      <c r="M48" s="57">
        <v>1.1458333333333334E-2</v>
      </c>
      <c r="N48" s="6" t="s">
        <v>525</v>
      </c>
    </row>
    <row r="49" spans="2:16" x14ac:dyDescent="0.2">
      <c r="B49" s="6" t="s">
        <v>526</v>
      </c>
      <c r="C49" s="5" t="s">
        <v>527</v>
      </c>
      <c r="D49" s="6" t="s">
        <v>407</v>
      </c>
      <c r="E49" s="6">
        <v>28</v>
      </c>
      <c r="F49" s="6">
        <v>10</v>
      </c>
      <c r="G49" s="6" t="s">
        <v>29</v>
      </c>
      <c r="H49" s="6">
        <v>48</v>
      </c>
      <c r="I49" s="6">
        <v>48</v>
      </c>
      <c r="J49" s="6">
        <v>48</v>
      </c>
      <c r="K49" s="57">
        <v>6.8865740740740736E-3</v>
      </c>
      <c r="L49" s="57">
        <v>2.3564814814814813E-2</v>
      </c>
      <c r="M49" s="57">
        <v>1.1666666666666667E-2</v>
      </c>
      <c r="N49" s="6" t="s">
        <v>528</v>
      </c>
    </row>
    <row r="50" spans="2:16" x14ac:dyDescent="0.2">
      <c r="B50" s="6" t="s">
        <v>529</v>
      </c>
      <c r="C50" s="5" t="s">
        <v>530</v>
      </c>
      <c r="D50" s="6" t="s">
        <v>531</v>
      </c>
      <c r="E50" s="6"/>
      <c r="F50" s="6"/>
      <c r="G50" s="6" t="s">
        <v>29</v>
      </c>
      <c r="H50" s="6">
        <v>49</v>
      </c>
      <c r="I50" s="6">
        <v>49</v>
      </c>
      <c r="J50" s="6">
        <v>49</v>
      </c>
      <c r="K50" s="57">
        <v>6.6898148148148142E-3</v>
      </c>
      <c r="L50" s="57">
        <v>2.3622685185185188E-2</v>
      </c>
      <c r="M50" s="57">
        <v>1.1921296296296298E-2</v>
      </c>
      <c r="N50" s="6" t="s">
        <v>532</v>
      </c>
    </row>
    <row r="51" spans="2:16" x14ac:dyDescent="0.2">
      <c r="B51" s="6" t="s">
        <v>533</v>
      </c>
      <c r="C51" s="5" t="s">
        <v>534</v>
      </c>
      <c r="D51" s="6" t="s">
        <v>531</v>
      </c>
      <c r="E51" s="6"/>
      <c r="F51" s="6"/>
      <c r="G51" s="6" t="s">
        <v>29</v>
      </c>
      <c r="H51" s="6">
        <v>50</v>
      </c>
      <c r="I51" s="6">
        <v>50</v>
      </c>
      <c r="J51" s="6">
        <v>50</v>
      </c>
      <c r="K51" s="57">
        <v>6.9907407407407409E-3</v>
      </c>
      <c r="L51" s="57">
        <v>2.3495370370370371E-2</v>
      </c>
      <c r="M51" s="57">
        <v>1.1840277777777778E-2</v>
      </c>
      <c r="N51" s="6" t="s">
        <v>535</v>
      </c>
    </row>
    <row r="52" spans="2:16" x14ac:dyDescent="0.2">
      <c r="B52" s="6" t="s">
        <v>536</v>
      </c>
      <c r="C52" s="5" t="s">
        <v>359</v>
      </c>
      <c r="D52" s="6" t="s">
        <v>407</v>
      </c>
      <c r="E52" s="6">
        <v>29</v>
      </c>
      <c r="F52" s="6">
        <v>11</v>
      </c>
      <c r="G52" s="6" t="s">
        <v>29</v>
      </c>
      <c r="H52" s="6">
        <v>51</v>
      </c>
      <c r="I52" s="6">
        <v>51</v>
      </c>
      <c r="J52" s="6">
        <v>51</v>
      </c>
      <c r="K52" s="57">
        <v>6.9907407407407409E-3</v>
      </c>
      <c r="L52" s="57">
        <v>2.3506944444444445E-2</v>
      </c>
      <c r="M52" s="57">
        <v>1.1944444444444445E-2</v>
      </c>
      <c r="N52" s="6" t="s">
        <v>537</v>
      </c>
    </row>
    <row r="53" spans="2:16" x14ac:dyDescent="0.2">
      <c r="B53" s="6" t="s">
        <v>538</v>
      </c>
      <c r="C53" s="5" t="s">
        <v>539</v>
      </c>
      <c r="D53" s="6" t="s">
        <v>407</v>
      </c>
      <c r="E53" s="6">
        <v>30</v>
      </c>
      <c r="F53" s="6"/>
      <c r="G53" s="6" t="s">
        <v>29</v>
      </c>
      <c r="H53" s="6">
        <v>52</v>
      </c>
      <c r="I53" s="6">
        <v>52</v>
      </c>
      <c r="J53" s="6">
        <v>52</v>
      </c>
      <c r="K53" s="57">
        <v>6.3425925925925915E-3</v>
      </c>
      <c r="L53" s="57">
        <v>2.4375000000000004E-2</v>
      </c>
      <c r="M53" s="57">
        <v>1.1782407407407406E-2</v>
      </c>
      <c r="N53" s="6" t="s">
        <v>540</v>
      </c>
    </row>
    <row r="54" spans="2:16" x14ac:dyDescent="0.2">
      <c r="B54" s="6" t="s">
        <v>541</v>
      </c>
      <c r="C54" s="5" t="s">
        <v>53</v>
      </c>
      <c r="D54" s="6" t="s">
        <v>407</v>
      </c>
      <c r="E54" s="86">
        <v>31</v>
      </c>
      <c r="F54" s="86">
        <v>12</v>
      </c>
      <c r="G54" s="6" t="s">
        <v>29</v>
      </c>
      <c r="H54" s="6">
        <v>53</v>
      </c>
      <c r="I54" s="6">
        <v>53</v>
      </c>
      <c r="J54" s="6">
        <v>53</v>
      </c>
      <c r="K54" s="57">
        <v>7.037037037037037E-3</v>
      </c>
      <c r="L54" s="57">
        <v>2.3391203703703702E-2</v>
      </c>
      <c r="M54" s="57">
        <v>1.2175925925925929E-2</v>
      </c>
      <c r="N54" s="58" t="s">
        <v>542</v>
      </c>
    </row>
    <row r="55" spans="2:16" x14ac:dyDescent="0.2">
      <c r="B55" s="6" t="s">
        <v>543</v>
      </c>
      <c r="C55" s="5" t="s">
        <v>544</v>
      </c>
      <c r="D55" s="6" t="s">
        <v>524</v>
      </c>
      <c r="E55" s="6"/>
      <c r="F55" s="6"/>
      <c r="G55" s="6" t="s">
        <v>29</v>
      </c>
      <c r="H55" s="6">
        <v>54</v>
      </c>
      <c r="I55" s="6">
        <v>54</v>
      </c>
      <c r="J55" s="6">
        <v>54</v>
      </c>
      <c r="K55" s="57">
        <v>6.8055555555555569E-3</v>
      </c>
      <c r="L55" s="57">
        <v>2.3645833333333335E-2</v>
      </c>
      <c r="M55" s="57">
        <v>1.2233796296296296E-2</v>
      </c>
      <c r="N55" s="6" t="s">
        <v>545</v>
      </c>
    </row>
    <row r="56" spans="2:16" x14ac:dyDescent="0.2">
      <c r="B56" s="6" t="s">
        <v>546</v>
      </c>
      <c r="C56" s="5" t="s">
        <v>547</v>
      </c>
      <c r="D56" s="6" t="s">
        <v>407</v>
      </c>
      <c r="E56" s="6">
        <v>32</v>
      </c>
      <c r="F56" s="6"/>
      <c r="G56" s="6" t="s">
        <v>29</v>
      </c>
      <c r="H56" s="6">
        <v>55</v>
      </c>
      <c r="I56" s="6">
        <v>55</v>
      </c>
      <c r="J56" s="6">
        <v>55</v>
      </c>
      <c r="K56" s="57">
        <v>7.3263888888888892E-3</v>
      </c>
      <c r="L56" s="57">
        <v>2.3356481481481482E-2</v>
      </c>
      <c r="M56" s="57">
        <v>1.207175925925926E-2</v>
      </c>
      <c r="N56" s="6" t="s">
        <v>548</v>
      </c>
    </row>
    <row r="57" spans="2:16" x14ac:dyDescent="0.2">
      <c r="B57" s="6" t="s">
        <v>549</v>
      </c>
      <c r="C57" s="5" t="s">
        <v>550</v>
      </c>
      <c r="D57" s="6" t="s">
        <v>407</v>
      </c>
      <c r="E57" s="6">
        <v>33</v>
      </c>
      <c r="F57" s="6"/>
      <c r="G57" s="6" t="s">
        <v>29</v>
      </c>
      <c r="H57" s="6">
        <v>56</v>
      </c>
      <c r="I57" s="6">
        <v>56</v>
      </c>
      <c r="J57" s="6">
        <v>56</v>
      </c>
      <c r="K57" s="57">
        <v>7.083333333333333E-3</v>
      </c>
      <c r="L57" s="57">
        <v>2.3587962962962963E-2</v>
      </c>
      <c r="M57" s="57">
        <v>1.2280092592592592E-2</v>
      </c>
      <c r="N57" s="6" t="s">
        <v>551</v>
      </c>
    </row>
    <row r="58" spans="2:16" x14ac:dyDescent="0.2">
      <c r="B58" s="6" t="s">
        <v>552</v>
      </c>
      <c r="C58" s="5" t="s">
        <v>351</v>
      </c>
      <c r="D58" s="6" t="s">
        <v>407</v>
      </c>
      <c r="E58" s="6">
        <v>34</v>
      </c>
      <c r="F58" s="6">
        <v>13</v>
      </c>
      <c r="G58" s="6" t="s">
        <v>29</v>
      </c>
      <c r="H58" s="6">
        <v>57</v>
      </c>
      <c r="I58" s="6">
        <v>57</v>
      </c>
      <c r="J58" s="6">
        <v>57</v>
      </c>
      <c r="K58" s="57">
        <v>6.782407407407408E-3</v>
      </c>
      <c r="L58" s="57">
        <v>2.3495370370370371E-2</v>
      </c>
      <c r="M58" s="57">
        <v>1.2685185185185183E-2</v>
      </c>
      <c r="N58" s="6" t="s">
        <v>553</v>
      </c>
    </row>
    <row r="59" spans="2:16" x14ac:dyDescent="0.2">
      <c r="B59" s="6"/>
      <c r="C59" s="5"/>
      <c r="D59" s="6"/>
      <c r="E59" s="6"/>
      <c r="F59" s="6"/>
      <c r="G59" s="6"/>
      <c r="H59" s="6"/>
      <c r="I59" s="6"/>
      <c r="J59" s="6"/>
      <c r="K59" s="57"/>
      <c r="L59" s="57"/>
      <c r="M59" s="57"/>
      <c r="N59" s="6"/>
    </row>
    <row r="60" spans="2:16" x14ac:dyDescent="0.2">
      <c r="B60" s="6"/>
      <c r="C60" s="5"/>
      <c r="D60" s="6"/>
      <c r="E60" s="6"/>
      <c r="F60" s="6"/>
      <c r="G60" s="6"/>
      <c r="H60" s="6"/>
      <c r="I60" s="6"/>
      <c r="J60" s="6"/>
      <c r="K60" s="57"/>
      <c r="L60" s="57"/>
      <c r="M60" s="57"/>
      <c r="N60" s="6"/>
      <c r="O60" t="s">
        <v>690</v>
      </c>
    </row>
    <row r="61" spans="2:16" ht="17" x14ac:dyDescent="0.2">
      <c r="B61" s="76"/>
      <c r="C61" s="76"/>
      <c r="D61" s="76"/>
      <c r="E61" s="13" t="s">
        <v>697</v>
      </c>
      <c r="F61" s="13" t="s">
        <v>698</v>
      </c>
      <c r="G61" s="76"/>
      <c r="H61" s="76"/>
      <c r="I61" s="76"/>
      <c r="J61" s="76"/>
      <c r="K61" s="76"/>
      <c r="L61" s="76"/>
      <c r="M61" s="76"/>
      <c r="N61" s="76"/>
    </row>
    <row r="62" spans="2:16" x14ac:dyDescent="0.2">
      <c r="B62" s="6" t="s">
        <v>555</v>
      </c>
      <c r="C62" s="5" t="s">
        <v>556</v>
      </c>
      <c r="D62" s="6" t="s">
        <v>404</v>
      </c>
      <c r="E62" s="84"/>
      <c r="F62" s="84"/>
      <c r="G62" s="6" t="s">
        <v>89</v>
      </c>
      <c r="H62" s="6">
        <v>58</v>
      </c>
      <c r="I62" s="6">
        <v>1</v>
      </c>
      <c r="J62" s="6">
        <v>1</v>
      </c>
      <c r="K62" s="57">
        <v>7.4768518518518526E-3</v>
      </c>
      <c r="L62" s="57">
        <v>2.3958333333333331E-2</v>
      </c>
      <c r="M62" s="57">
        <v>1.1539351851851851E-2</v>
      </c>
      <c r="N62" s="6" t="s">
        <v>557</v>
      </c>
      <c r="O62" s="60"/>
    </row>
    <row r="63" spans="2:16" x14ac:dyDescent="0.2">
      <c r="B63" s="6" t="s">
        <v>558</v>
      </c>
      <c r="C63" s="5" t="s">
        <v>559</v>
      </c>
      <c r="D63" s="6" t="s">
        <v>560</v>
      </c>
      <c r="E63" s="84"/>
      <c r="F63" s="84"/>
      <c r="G63" s="6" t="s">
        <v>89</v>
      </c>
      <c r="H63" s="6">
        <v>60</v>
      </c>
      <c r="I63" s="6">
        <v>2</v>
      </c>
      <c r="J63" s="6">
        <v>2</v>
      </c>
      <c r="K63" s="57">
        <v>7.1759259259259259E-3</v>
      </c>
      <c r="L63" s="57">
        <v>2.4259259259259258E-2</v>
      </c>
      <c r="M63" s="57">
        <v>1.2129629629629629E-2</v>
      </c>
      <c r="N63" s="6" t="s">
        <v>561</v>
      </c>
      <c r="O63" s="60"/>
    </row>
    <row r="64" spans="2:16" ht="17" x14ac:dyDescent="0.2">
      <c r="B64" s="6" t="s">
        <v>562</v>
      </c>
      <c r="C64" s="5" t="s">
        <v>563</v>
      </c>
      <c r="D64" s="6" t="s">
        <v>404</v>
      </c>
      <c r="E64" s="84"/>
      <c r="F64" s="84"/>
      <c r="G64" s="6" t="s">
        <v>89</v>
      </c>
      <c r="H64" s="6">
        <v>61</v>
      </c>
      <c r="I64" s="6">
        <v>3</v>
      </c>
      <c r="J64" s="6">
        <v>3</v>
      </c>
      <c r="K64" s="57">
        <v>7.3495370370370372E-3</v>
      </c>
      <c r="L64" s="57">
        <v>2.4143518518518519E-2</v>
      </c>
      <c r="M64" s="57">
        <v>1.2233796296296296E-2</v>
      </c>
      <c r="N64" s="6" t="s">
        <v>564</v>
      </c>
      <c r="O64" s="79" t="s">
        <v>23</v>
      </c>
      <c r="P64" s="76" t="s">
        <v>24</v>
      </c>
    </row>
    <row r="65" spans="2:16" x14ac:dyDescent="0.2">
      <c r="B65" s="6" t="s">
        <v>565</v>
      </c>
      <c r="C65" s="5" t="s">
        <v>308</v>
      </c>
      <c r="D65" s="6" t="s">
        <v>407</v>
      </c>
      <c r="E65" s="85">
        <v>1</v>
      </c>
      <c r="F65" s="84"/>
      <c r="G65" s="6" t="s">
        <v>89</v>
      </c>
      <c r="H65" s="6">
        <v>62</v>
      </c>
      <c r="I65" s="6">
        <v>4</v>
      </c>
      <c r="J65" s="6">
        <v>4</v>
      </c>
      <c r="K65" s="57">
        <v>7.3148148148148148E-3</v>
      </c>
      <c r="L65" s="57">
        <v>2.4166666666666666E-2</v>
      </c>
      <c r="M65" s="57">
        <v>1.2395833333333335E-2</v>
      </c>
      <c r="N65" s="6" t="s">
        <v>566</v>
      </c>
      <c r="O65" s="59">
        <v>1200</v>
      </c>
      <c r="P65" s="57"/>
    </row>
    <row r="66" spans="2:16" x14ac:dyDescent="0.2">
      <c r="B66" s="6" t="s">
        <v>567</v>
      </c>
      <c r="C66" s="5" t="s">
        <v>568</v>
      </c>
      <c r="D66" s="6" t="s">
        <v>407</v>
      </c>
      <c r="E66" s="84">
        <v>2</v>
      </c>
      <c r="F66" s="84">
        <v>1</v>
      </c>
      <c r="G66" s="6" t="s">
        <v>89</v>
      </c>
      <c r="H66" s="6">
        <v>63</v>
      </c>
      <c r="I66" s="6">
        <v>5</v>
      </c>
      <c r="J66" s="6">
        <v>5</v>
      </c>
      <c r="K66" s="57">
        <v>7.3379629629629628E-3</v>
      </c>
      <c r="L66" s="57">
        <v>2.4143518518518519E-2</v>
      </c>
      <c r="M66" s="57">
        <v>1.2407407407407409E-2</v>
      </c>
      <c r="N66" s="6" t="s">
        <v>569</v>
      </c>
      <c r="O66" s="60"/>
      <c r="P66" s="57"/>
    </row>
    <row r="67" spans="2:16" x14ac:dyDescent="0.2">
      <c r="B67" s="6" t="s">
        <v>570</v>
      </c>
      <c r="C67" s="5" t="s">
        <v>571</v>
      </c>
      <c r="D67" s="6" t="s">
        <v>404</v>
      </c>
      <c r="E67" s="84"/>
      <c r="F67" s="84"/>
      <c r="G67" s="6" t="s">
        <v>89</v>
      </c>
      <c r="H67" s="6">
        <v>64</v>
      </c>
      <c r="I67" s="6">
        <v>6</v>
      </c>
      <c r="J67" s="6">
        <v>6</v>
      </c>
      <c r="K67" s="57">
        <v>7.5115740740740742E-3</v>
      </c>
      <c r="L67" s="57">
        <v>2.390046296296296E-2</v>
      </c>
      <c r="M67" s="57">
        <v>1.2372685185185186E-2</v>
      </c>
      <c r="N67" s="6" t="s">
        <v>572</v>
      </c>
      <c r="O67" s="60"/>
    </row>
    <row r="68" spans="2:16" x14ac:dyDescent="0.2">
      <c r="B68" s="6" t="s">
        <v>573</v>
      </c>
      <c r="C68" s="5" t="s">
        <v>88</v>
      </c>
      <c r="D68" s="6" t="s">
        <v>407</v>
      </c>
      <c r="E68" s="85">
        <v>3</v>
      </c>
      <c r="F68" s="84"/>
      <c r="G68" s="6" t="s">
        <v>89</v>
      </c>
      <c r="H68" s="6">
        <v>65</v>
      </c>
      <c r="I68" s="6">
        <v>7</v>
      </c>
      <c r="J68" s="6">
        <v>7</v>
      </c>
      <c r="K68" s="57">
        <v>7.3842592592592597E-3</v>
      </c>
      <c r="L68" s="57">
        <v>2.4016203703703706E-2</v>
      </c>
      <c r="M68" s="57">
        <v>1.2453703703703703E-2</v>
      </c>
      <c r="N68" s="6" t="s">
        <v>574</v>
      </c>
      <c r="O68" s="59">
        <v>1110</v>
      </c>
    </row>
    <row r="69" spans="2:16" x14ac:dyDescent="0.2">
      <c r="B69" s="6" t="s">
        <v>575</v>
      </c>
      <c r="C69" s="5" t="s">
        <v>576</v>
      </c>
      <c r="D69" s="6" t="s">
        <v>407</v>
      </c>
      <c r="E69" s="84">
        <v>4</v>
      </c>
      <c r="F69" s="84"/>
      <c r="G69" s="6" t="s">
        <v>89</v>
      </c>
      <c r="H69" s="6">
        <v>66</v>
      </c>
      <c r="I69" s="6">
        <v>8</v>
      </c>
      <c r="J69" s="6">
        <v>8</v>
      </c>
      <c r="K69" s="57">
        <v>7.2453703703703708E-3</v>
      </c>
      <c r="L69" s="57">
        <v>2.4270833333333335E-2</v>
      </c>
      <c r="M69" s="57">
        <v>1.255787037037037E-2</v>
      </c>
      <c r="N69" s="6" t="s">
        <v>577</v>
      </c>
      <c r="O69" s="60"/>
    </row>
    <row r="70" spans="2:16" x14ac:dyDescent="0.2">
      <c r="B70" s="6" t="s">
        <v>578</v>
      </c>
      <c r="C70" s="5" t="s">
        <v>579</v>
      </c>
      <c r="D70" s="6" t="s">
        <v>404</v>
      </c>
      <c r="E70" s="84"/>
      <c r="F70" s="84"/>
      <c r="G70" s="6" t="s">
        <v>89</v>
      </c>
      <c r="H70" s="6">
        <v>67</v>
      </c>
      <c r="I70" s="6">
        <v>9</v>
      </c>
      <c r="J70" s="6">
        <v>9</v>
      </c>
      <c r="K70" s="57">
        <v>7.3379629629629628E-3</v>
      </c>
      <c r="L70" s="57">
        <v>2.4166666666666666E-2</v>
      </c>
      <c r="M70" s="57">
        <v>1.2604166666666666E-2</v>
      </c>
      <c r="N70" s="6" t="s">
        <v>580</v>
      </c>
      <c r="O70" s="60"/>
    </row>
    <row r="71" spans="2:16" x14ac:dyDescent="0.2">
      <c r="B71" s="6" t="s">
        <v>581</v>
      </c>
      <c r="C71" s="5" t="s">
        <v>582</v>
      </c>
      <c r="D71" s="6" t="s">
        <v>162</v>
      </c>
      <c r="E71" s="84"/>
      <c r="F71" s="84"/>
      <c r="G71" s="6" t="s">
        <v>89</v>
      </c>
      <c r="H71" s="6">
        <v>68</v>
      </c>
      <c r="I71" s="6">
        <v>10</v>
      </c>
      <c r="J71" s="6">
        <v>10</v>
      </c>
      <c r="K71" s="57">
        <v>7.4884259259259262E-3</v>
      </c>
      <c r="L71" s="57">
        <v>2.3958333333333331E-2</v>
      </c>
      <c r="M71" s="57">
        <v>1.2777777777777777E-2</v>
      </c>
      <c r="N71" s="6" t="s">
        <v>583</v>
      </c>
      <c r="O71" s="60"/>
    </row>
    <row r="72" spans="2:16" x14ac:dyDescent="0.2">
      <c r="B72" s="6" t="s">
        <v>584</v>
      </c>
      <c r="C72" s="5" t="s">
        <v>585</v>
      </c>
      <c r="D72" s="6" t="s">
        <v>404</v>
      </c>
      <c r="E72" s="84"/>
      <c r="F72" s="84"/>
      <c r="G72" s="6" t="s">
        <v>89</v>
      </c>
      <c r="H72" s="6">
        <v>69</v>
      </c>
      <c r="I72" s="6">
        <v>11</v>
      </c>
      <c r="J72" s="6">
        <v>11</v>
      </c>
      <c r="K72" s="57">
        <v>7.5231481481481477E-3</v>
      </c>
      <c r="L72" s="57">
        <v>2.3958333333333331E-2</v>
      </c>
      <c r="M72" s="57">
        <v>1.2824074074074073E-2</v>
      </c>
      <c r="N72" s="6" t="s">
        <v>586</v>
      </c>
      <c r="O72" s="60"/>
    </row>
    <row r="73" spans="2:16" x14ac:dyDescent="0.2">
      <c r="B73" s="6" t="s">
        <v>587</v>
      </c>
      <c r="C73" s="5" t="s">
        <v>313</v>
      </c>
      <c r="D73" s="6" t="s">
        <v>407</v>
      </c>
      <c r="E73" s="84">
        <v>5</v>
      </c>
      <c r="F73" s="84">
        <v>2</v>
      </c>
      <c r="G73" s="6" t="s">
        <v>89</v>
      </c>
      <c r="H73" s="6">
        <v>70</v>
      </c>
      <c r="I73" s="6">
        <v>12</v>
      </c>
      <c r="J73" s="6">
        <v>12</v>
      </c>
      <c r="K73" s="57">
        <v>7.3495370370370372E-3</v>
      </c>
      <c r="L73" s="57">
        <v>2.4108796296296298E-2</v>
      </c>
      <c r="M73" s="57">
        <v>1.2916666666666667E-2</v>
      </c>
      <c r="N73" s="6" t="s">
        <v>588</v>
      </c>
      <c r="O73" s="60"/>
    </row>
    <row r="74" spans="2:16" x14ac:dyDescent="0.2">
      <c r="B74" s="6" t="s">
        <v>589</v>
      </c>
      <c r="C74" s="5" t="s">
        <v>375</v>
      </c>
      <c r="D74" s="6" t="s">
        <v>407</v>
      </c>
      <c r="E74" s="85">
        <v>6</v>
      </c>
      <c r="F74" s="84"/>
      <c r="G74" s="6" t="s">
        <v>89</v>
      </c>
      <c r="H74" s="6">
        <v>71</v>
      </c>
      <c r="I74" s="6">
        <v>13</v>
      </c>
      <c r="J74" s="6">
        <v>13</v>
      </c>
      <c r="K74" s="57">
        <v>7.2685185185185188E-3</v>
      </c>
      <c r="L74" s="57">
        <v>2.4236111111111111E-2</v>
      </c>
      <c r="M74" s="57">
        <v>1.3032407407407407E-2</v>
      </c>
      <c r="N74" s="6" t="s">
        <v>590</v>
      </c>
      <c r="O74" s="59">
        <v>1026.75</v>
      </c>
    </row>
    <row r="75" spans="2:16" x14ac:dyDescent="0.2">
      <c r="B75" s="6" t="s">
        <v>591</v>
      </c>
      <c r="C75" s="5" t="s">
        <v>592</v>
      </c>
      <c r="D75" s="6" t="s">
        <v>407</v>
      </c>
      <c r="E75" s="84">
        <v>7</v>
      </c>
      <c r="F75" s="84"/>
      <c r="G75" s="6" t="s">
        <v>89</v>
      </c>
      <c r="H75" s="6">
        <v>72</v>
      </c>
      <c r="I75" s="6">
        <v>14</v>
      </c>
      <c r="J75" s="6">
        <v>14</v>
      </c>
      <c r="K75" s="57">
        <v>7.5694444444444446E-3</v>
      </c>
      <c r="L75" s="57">
        <v>2.3842592592592596E-2</v>
      </c>
      <c r="M75" s="57">
        <v>1.298611111111111E-2</v>
      </c>
      <c r="N75" s="6" t="s">
        <v>593</v>
      </c>
      <c r="O75" s="60"/>
    </row>
    <row r="76" spans="2:16" x14ac:dyDescent="0.2">
      <c r="B76" s="6" t="s">
        <v>594</v>
      </c>
      <c r="C76" s="5" t="s">
        <v>595</v>
      </c>
      <c r="D76" s="6" t="s">
        <v>407</v>
      </c>
      <c r="E76" s="84">
        <v>8</v>
      </c>
      <c r="F76" s="84">
        <v>3</v>
      </c>
      <c r="G76" s="6" t="s">
        <v>89</v>
      </c>
      <c r="H76" s="6">
        <v>73</v>
      </c>
      <c r="I76" s="6">
        <v>15</v>
      </c>
      <c r="J76" s="6">
        <v>15</v>
      </c>
      <c r="K76" s="57">
        <v>7.5231481481481477E-3</v>
      </c>
      <c r="L76" s="57">
        <v>2.3912037037037034E-2</v>
      </c>
      <c r="M76" s="57">
        <v>1.3090277777777779E-2</v>
      </c>
      <c r="N76" s="6" t="s">
        <v>596</v>
      </c>
      <c r="O76" s="60"/>
    </row>
    <row r="77" spans="2:16" x14ac:dyDescent="0.2">
      <c r="B77" s="6" t="s">
        <v>597</v>
      </c>
      <c r="C77" s="5" t="s">
        <v>100</v>
      </c>
      <c r="D77" s="6" t="s">
        <v>407</v>
      </c>
      <c r="E77" s="84">
        <v>9</v>
      </c>
      <c r="F77" s="84">
        <v>4</v>
      </c>
      <c r="G77" s="6" t="s">
        <v>89</v>
      </c>
      <c r="H77" s="6">
        <v>74</v>
      </c>
      <c r="I77" s="6">
        <v>16</v>
      </c>
      <c r="J77" s="6">
        <v>16</v>
      </c>
      <c r="K77" s="57">
        <v>7.6157407407407415E-3</v>
      </c>
      <c r="L77" s="57">
        <v>2.3923611111111114E-2</v>
      </c>
      <c r="M77" s="57">
        <v>1.3229166666666667E-2</v>
      </c>
      <c r="N77" s="6" t="s">
        <v>598</v>
      </c>
      <c r="O77" s="60"/>
    </row>
    <row r="78" spans="2:16" x14ac:dyDescent="0.2">
      <c r="B78" s="6" t="s">
        <v>599</v>
      </c>
      <c r="C78" s="5" t="s">
        <v>600</v>
      </c>
      <c r="D78" s="6" t="s">
        <v>407</v>
      </c>
      <c r="E78" s="84">
        <v>10</v>
      </c>
      <c r="F78" s="84">
        <v>5</v>
      </c>
      <c r="G78" s="6" t="s">
        <v>89</v>
      </c>
      <c r="H78" s="6">
        <v>75</v>
      </c>
      <c r="I78" s="6">
        <v>17</v>
      </c>
      <c r="J78" s="6">
        <v>17</v>
      </c>
      <c r="K78" s="57">
        <v>7.743055555555556E-3</v>
      </c>
      <c r="L78" s="57">
        <v>2.4328703703703703E-2</v>
      </c>
      <c r="M78" s="57">
        <v>1.2777777777777777E-2</v>
      </c>
      <c r="N78" s="6" t="s">
        <v>73</v>
      </c>
      <c r="O78" s="60"/>
    </row>
    <row r="79" spans="2:16" x14ac:dyDescent="0.2">
      <c r="B79" s="6" t="s">
        <v>601</v>
      </c>
      <c r="C79" s="5" t="s">
        <v>96</v>
      </c>
      <c r="D79" s="6" t="s">
        <v>407</v>
      </c>
      <c r="E79" s="85">
        <v>11</v>
      </c>
      <c r="F79" s="84"/>
      <c r="G79" s="6" t="s">
        <v>89</v>
      </c>
      <c r="H79" s="6">
        <v>76</v>
      </c>
      <c r="I79" s="6">
        <v>18</v>
      </c>
      <c r="J79" s="6">
        <v>18</v>
      </c>
      <c r="K79" s="57">
        <v>7.5115740740740742E-3</v>
      </c>
      <c r="L79" s="57">
        <v>2.390046296296296E-2</v>
      </c>
      <c r="M79" s="57">
        <v>1.3715277777777778E-2</v>
      </c>
      <c r="N79" s="6" t="s">
        <v>602</v>
      </c>
      <c r="O79" s="59">
        <v>949.74</v>
      </c>
    </row>
    <row r="80" spans="2:16" x14ac:dyDescent="0.2">
      <c r="B80" s="6" t="s">
        <v>603</v>
      </c>
      <c r="C80" s="5" t="s">
        <v>383</v>
      </c>
      <c r="D80" s="6" t="s">
        <v>407</v>
      </c>
      <c r="E80" s="84">
        <v>12</v>
      </c>
      <c r="F80" s="84">
        <v>6</v>
      </c>
      <c r="G80" s="6" t="s">
        <v>89</v>
      </c>
      <c r="H80" s="6">
        <v>77</v>
      </c>
      <c r="I80" s="6">
        <v>19</v>
      </c>
      <c r="J80" s="6">
        <v>19</v>
      </c>
      <c r="K80" s="57">
        <v>7.2337962962962963E-3</v>
      </c>
      <c r="L80" s="57">
        <v>2.4293981481481482E-2</v>
      </c>
      <c r="M80" s="57">
        <v>1.3865740740740739E-2</v>
      </c>
      <c r="N80" s="6" t="s">
        <v>604</v>
      </c>
      <c r="O80" s="60"/>
    </row>
    <row r="81" spans="2:15" x14ac:dyDescent="0.2">
      <c r="B81" s="6" t="s">
        <v>605</v>
      </c>
      <c r="C81" s="5" t="s">
        <v>606</v>
      </c>
      <c r="D81" s="6" t="s">
        <v>407</v>
      </c>
      <c r="E81" s="84">
        <v>13</v>
      </c>
      <c r="F81" s="84">
        <v>7</v>
      </c>
      <c r="G81" s="6" t="s">
        <v>89</v>
      </c>
      <c r="H81" s="6">
        <v>78</v>
      </c>
      <c r="I81" s="6">
        <v>20</v>
      </c>
      <c r="J81" s="6">
        <v>20</v>
      </c>
      <c r="K81" s="57">
        <v>7.719907407407408E-3</v>
      </c>
      <c r="L81" s="57">
        <v>2.4421296296296292E-2</v>
      </c>
      <c r="M81" s="57">
        <v>1.329861111111111E-2</v>
      </c>
      <c r="N81" s="6" t="s">
        <v>607</v>
      </c>
      <c r="O81" s="60"/>
    </row>
    <row r="82" spans="2:15" x14ac:dyDescent="0.2">
      <c r="B82" s="6" t="s">
        <v>608</v>
      </c>
      <c r="C82" s="5" t="s">
        <v>609</v>
      </c>
      <c r="D82" s="6" t="s">
        <v>404</v>
      </c>
      <c r="E82" s="84"/>
      <c r="F82" s="84"/>
      <c r="G82" s="6" t="s">
        <v>89</v>
      </c>
      <c r="H82" s="6">
        <v>79</v>
      </c>
      <c r="I82" s="6">
        <v>21</v>
      </c>
      <c r="J82" s="6">
        <v>21</v>
      </c>
      <c r="K82" s="57">
        <v>7.4305555555555548E-3</v>
      </c>
      <c r="L82" s="57">
        <v>2.4062500000000001E-2</v>
      </c>
      <c r="M82" s="57">
        <v>1.3958333333333335E-2</v>
      </c>
      <c r="N82" s="6" t="s">
        <v>610</v>
      </c>
      <c r="O82" s="60"/>
    </row>
    <row r="83" spans="2:15" x14ac:dyDescent="0.2">
      <c r="B83" s="6" t="s">
        <v>611</v>
      </c>
      <c r="C83" s="5" t="s">
        <v>98</v>
      </c>
      <c r="D83" s="6" t="s">
        <v>407</v>
      </c>
      <c r="E83" s="84">
        <v>14</v>
      </c>
      <c r="F83" s="84"/>
      <c r="G83" s="6" t="s">
        <v>89</v>
      </c>
      <c r="H83" s="6">
        <v>80</v>
      </c>
      <c r="I83" s="6">
        <v>22</v>
      </c>
      <c r="J83" s="6">
        <v>22</v>
      </c>
      <c r="K83" s="57">
        <v>7.2916666666666659E-3</v>
      </c>
      <c r="L83" s="57">
        <v>2.4259259259259258E-2</v>
      </c>
      <c r="M83" s="57">
        <v>1.4259259259259261E-2</v>
      </c>
      <c r="N83" s="6" t="s">
        <v>612</v>
      </c>
      <c r="O83" s="60"/>
    </row>
    <row r="84" spans="2:15" x14ac:dyDescent="0.2">
      <c r="B84" s="6" t="s">
        <v>613</v>
      </c>
      <c r="C84" s="5" t="s">
        <v>614</v>
      </c>
      <c r="D84" s="6" t="s">
        <v>404</v>
      </c>
      <c r="E84" s="84"/>
      <c r="F84" s="84"/>
      <c r="G84" s="6" t="s">
        <v>89</v>
      </c>
      <c r="H84" s="6">
        <v>81</v>
      </c>
      <c r="I84" s="6">
        <v>23</v>
      </c>
      <c r="J84" s="6">
        <v>23</v>
      </c>
      <c r="K84" s="57">
        <v>7.4768518518518526E-3</v>
      </c>
      <c r="L84" s="57">
        <v>2.521990740740741E-2</v>
      </c>
      <c r="M84" s="57">
        <v>1.3113425925925926E-2</v>
      </c>
      <c r="N84" s="6" t="s">
        <v>615</v>
      </c>
      <c r="O84" s="60"/>
    </row>
    <row r="85" spans="2:15" x14ac:dyDescent="0.2">
      <c r="B85" s="6" t="s">
        <v>616</v>
      </c>
      <c r="C85" s="5" t="s">
        <v>94</v>
      </c>
      <c r="D85" s="6" t="s">
        <v>407</v>
      </c>
      <c r="E85" s="85">
        <v>15</v>
      </c>
      <c r="F85" s="84"/>
      <c r="G85" s="6" t="s">
        <v>89</v>
      </c>
      <c r="H85" s="6">
        <v>82</v>
      </c>
      <c r="I85" s="6">
        <v>24</v>
      </c>
      <c r="J85" s="6">
        <v>24</v>
      </c>
      <c r="K85" s="57">
        <v>7.5347222222222213E-3</v>
      </c>
      <c r="L85" s="57">
        <v>2.5115740740740741E-2</v>
      </c>
      <c r="M85" s="57">
        <v>1.3333333333333334E-2</v>
      </c>
      <c r="N85" s="6" t="s">
        <v>617</v>
      </c>
      <c r="O85" s="59">
        <v>878.51</v>
      </c>
    </row>
    <row r="86" spans="2:15" x14ac:dyDescent="0.2">
      <c r="B86" s="6" t="s">
        <v>618</v>
      </c>
      <c r="C86" s="5" t="s">
        <v>619</v>
      </c>
      <c r="D86" s="6" t="s">
        <v>524</v>
      </c>
      <c r="E86" s="84"/>
      <c r="F86" s="84"/>
      <c r="G86" s="6" t="s">
        <v>89</v>
      </c>
      <c r="H86" s="6">
        <v>83</v>
      </c>
      <c r="I86" s="6">
        <v>25</v>
      </c>
      <c r="J86" s="6">
        <v>25</v>
      </c>
      <c r="K86" s="57">
        <v>7.5462962962962966E-3</v>
      </c>
      <c r="L86" s="57">
        <v>2.5173611111111108E-2</v>
      </c>
      <c r="M86" s="57">
        <v>1.3333333333333334E-2</v>
      </c>
      <c r="N86" s="6" t="s">
        <v>620</v>
      </c>
      <c r="O86" s="60"/>
    </row>
    <row r="87" spans="2:15" x14ac:dyDescent="0.2">
      <c r="B87" s="6" t="s">
        <v>621</v>
      </c>
      <c r="C87" s="5" t="s">
        <v>622</v>
      </c>
      <c r="D87" s="6" t="s">
        <v>407</v>
      </c>
      <c r="E87" s="84">
        <v>16</v>
      </c>
      <c r="F87" s="84"/>
      <c r="G87" s="6" t="s">
        <v>89</v>
      </c>
      <c r="H87" s="6">
        <v>84</v>
      </c>
      <c r="I87" s="6">
        <v>26</v>
      </c>
      <c r="J87" s="6">
        <v>26</v>
      </c>
      <c r="K87" s="57">
        <v>7.2453703703703708E-3</v>
      </c>
      <c r="L87" s="57">
        <v>2.4814814814814817E-2</v>
      </c>
      <c r="M87" s="57">
        <v>1.4120370370370368E-2</v>
      </c>
      <c r="N87" s="6" t="s">
        <v>623</v>
      </c>
      <c r="O87" s="60"/>
    </row>
    <row r="88" spans="2:15" x14ac:dyDescent="0.2">
      <c r="B88" s="6" t="s">
        <v>624</v>
      </c>
      <c r="C88" s="5" t="s">
        <v>120</v>
      </c>
      <c r="D88" s="6" t="s">
        <v>407</v>
      </c>
      <c r="E88" s="85">
        <v>17</v>
      </c>
      <c r="F88" s="85">
        <v>8</v>
      </c>
      <c r="G88" s="6" t="s">
        <v>89</v>
      </c>
      <c r="H88" s="6">
        <v>85</v>
      </c>
      <c r="I88" s="6">
        <v>27</v>
      </c>
      <c r="J88" s="6">
        <v>27</v>
      </c>
      <c r="K88" s="57">
        <v>7.7314814814814815E-3</v>
      </c>
      <c r="L88" s="57">
        <v>2.494212962962963E-2</v>
      </c>
      <c r="M88" s="57">
        <v>1.3553240740740741E-2</v>
      </c>
      <c r="N88" s="6" t="s">
        <v>625</v>
      </c>
      <c r="O88" s="59">
        <v>812.62</v>
      </c>
    </row>
    <row r="89" spans="2:15" x14ac:dyDescent="0.2">
      <c r="B89" s="6" t="s">
        <v>626</v>
      </c>
      <c r="C89" s="5" t="s">
        <v>91</v>
      </c>
      <c r="D89" s="6" t="s">
        <v>407</v>
      </c>
      <c r="E89" s="85">
        <v>18</v>
      </c>
      <c r="F89" s="85">
        <v>9</v>
      </c>
      <c r="G89" s="6" t="s">
        <v>89</v>
      </c>
      <c r="H89" s="6">
        <v>86</v>
      </c>
      <c r="I89" s="6">
        <v>28</v>
      </c>
      <c r="J89" s="6">
        <v>28</v>
      </c>
      <c r="K89" s="57">
        <v>7.9282407407407409E-3</v>
      </c>
      <c r="L89" s="57">
        <v>2.5243055555555557E-2</v>
      </c>
      <c r="M89" s="57">
        <v>1.3194444444444444E-2</v>
      </c>
      <c r="N89" s="6" t="s">
        <v>627</v>
      </c>
      <c r="O89" s="59">
        <v>751.68</v>
      </c>
    </row>
    <row r="90" spans="2:15" x14ac:dyDescent="0.2">
      <c r="B90" s="6" t="s">
        <v>628</v>
      </c>
      <c r="C90" s="5" t="s">
        <v>102</v>
      </c>
      <c r="D90" s="6" t="s">
        <v>407</v>
      </c>
      <c r="E90" s="85">
        <v>19</v>
      </c>
      <c r="F90" s="85">
        <v>10</v>
      </c>
      <c r="G90" s="6" t="s">
        <v>89</v>
      </c>
      <c r="H90" s="6">
        <v>87</v>
      </c>
      <c r="I90" s="6">
        <v>29</v>
      </c>
      <c r="J90" s="6">
        <v>29</v>
      </c>
      <c r="K90" s="57">
        <v>7.8935185185185185E-3</v>
      </c>
      <c r="L90" s="57">
        <v>2.525462962962963E-2</v>
      </c>
      <c r="M90" s="57">
        <v>1.3194444444444444E-2</v>
      </c>
      <c r="N90" s="6" t="s">
        <v>629</v>
      </c>
      <c r="O90" s="59">
        <v>695.3</v>
      </c>
    </row>
    <row r="91" spans="2:15" x14ac:dyDescent="0.2">
      <c r="B91" s="6" t="s">
        <v>630</v>
      </c>
      <c r="C91" s="5" t="s">
        <v>378</v>
      </c>
      <c r="D91" s="6" t="s">
        <v>407</v>
      </c>
      <c r="E91" s="84">
        <v>20</v>
      </c>
      <c r="F91" s="84">
        <v>11</v>
      </c>
      <c r="G91" s="6" t="s">
        <v>89</v>
      </c>
      <c r="H91" s="6">
        <v>88</v>
      </c>
      <c r="I91" s="6">
        <v>30</v>
      </c>
      <c r="J91" s="6">
        <v>30</v>
      </c>
      <c r="K91" s="57">
        <v>7.6620370370370366E-3</v>
      </c>
      <c r="L91" s="57">
        <v>2.5046296296296299E-2</v>
      </c>
      <c r="M91" s="57">
        <v>1.3657407407407408E-2</v>
      </c>
      <c r="N91" s="6" t="s">
        <v>631</v>
      </c>
      <c r="O91" s="60"/>
    </row>
    <row r="92" spans="2:15" x14ac:dyDescent="0.2">
      <c r="B92" s="6" t="s">
        <v>632</v>
      </c>
      <c r="C92" s="5" t="s">
        <v>633</v>
      </c>
      <c r="D92" s="6" t="s">
        <v>531</v>
      </c>
      <c r="E92" s="84"/>
      <c r="F92" s="84"/>
      <c r="G92" s="6" t="s">
        <v>89</v>
      </c>
      <c r="H92" s="6">
        <v>89</v>
      </c>
      <c r="I92" s="6">
        <v>31</v>
      </c>
      <c r="J92" s="6">
        <v>31</v>
      </c>
      <c r="K92" s="57">
        <v>7.5347222222222213E-3</v>
      </c>
      <c r="L92" s="57">
        <v>2.5150462962962961E-2</v>
      </c>
      <c r="M92" s="57">
        <v>1.3541666666666667E-2</v>
      </c>
      <c r="N92" s="6" t="s">
        <v>634</v>
      </c>
      <c r="O92" s="60"/>
    </row>
    <row r="93" spans="2:15" x14ac:dyDescent="0.2">
      <c r="B93" s="6" t="s">
        <v>635</v>
      </c>
      <c r="C93" s="5" t="s">
        <v>390</v>
      </c>
      <c r="D93" s="6" t="s">
        <v>407</v>
      </c>
      <c r="E93" s="84">
        <v>21</v>
      </c>
      <c r="F93" s="84"/>
      <c r="G93" s="6" t="s">
        <v>89</v>
      </c>
      <c r="H93" s="6">
        <v>90</v>
      </c>
      <c r="I93" s="6">
        <v>32</v>
      </c>
      <c r="J93" s="6">
        <v>32</v>
      </c>
      <c r="K93" s="57">
        <v>7.8240740740740753E-3</v>
      </c>
      <c r="L93" s="57">
        <v>2.5335648148148149E-2</v>
      </c>
      <c r="M93" s="57">
        <v>1.3344907407407408E-2</v>
      </c>
      <c r="N93" s="6" t="s">
        <v>636</v>
      </c>
      <c r="O93" s="60"/>
    </row>
    <row r="94" spans="2:15" x14ac:dyDescent="0.2">
      <c r="B94" s="6" t="s">
        <v>637</v>
      </c>
      <c r="C94" s="5" t="s">
        <v>638</v>
      </c>
      <c r="D94" s="6" t="s">
        <v>407</v>
      </c>
      <c r="E94" s="84">
        <v>22</v>
      </c>
      <c r="F94" s="84"/>
      <c r="G94" s="6" t="s">
        <v>89</v>
      </c>
      <c r="H94" s="6">
        <v>91</v>
      </c>
      <c r="I94" s="6">
        <v>33</v>
      </c>
      <c r="J94" s="6">
        <v>33</v>
      </c>
      <c r="K94" s="57">
        <v>8.2060185185185187E-3</v>
      </c>
      <c r="L94" s="57">
        <v>2.4976851851851851E-2</v>
      </c>
      <c r="M94" s="57">
        <v>1.3414351851851851E-2</v>
      </c>
      <c r="N94" s="6" t="s">
        <v>639</v>
      </c>
      <c r="O94" s="60"/>
    </row>
    <row r="95" spans="2:15" x14ac:dyDescent="0.2">
      <c r="B95" s="6" t="s">
        <v>640</v>
      </c>
      <c r="C95" s="5" t="s">
        <v>641</v>
      </c>
      <c r="D95" s="6" t="s">
        <v>404</v>
      </c>
      <c r="E95" s="84"/>
      <c r="F95" s="84"/>
      <c r="G95" s="6" t="s">
        <v>89</v>
      </c>
      <c r="H95" s="6">
        <v>93</v>
      </c>
      <c r="I95" s="6">
        <v>34</v>
      </c>
      <c r="J95" s="6">
        <v>34</v>
      </c>
      <c r="K95" s="57">
        <v>7.905092592592592E-3</v>
      </c>
      <c r="L95" s="57">
        <v>2.521990740740741E-2</v>
      </c>
      <c r="M95" s="57">
        <v>1.3611111111111114E-2</v>
      </c>
      <c r="N95" s="6" t="s">
        <v>642</v>
      </c>
      <c r="O95" s="60"/>
    </row>
    <row r="96" spans="2:15" x14ac:dyDescent="0.2">
      <c r="B96" s="6" t="s">
        <v>643</v>
      </c>
      <c r="C96" s="5" t="s">
        <v>644</v>
      </c>
      <c r="D96" s="6" t="s">
        <v>407</v>
      </c>
      <c r="E96" s="84">
        <v>23</v>
      </c>
      <c r="F96" s="84">
        <v>12</v>
      </c>
      <c r="G96" s="6" t="s">
        <v>89</v>
      </c>
      <c r="H96" s="6">
        <v>94</v>
      </c>
      <c r="I96" s="6">
        <v>35</v>
      </c>
      <c r="J96" s="6">
        <v>35</v>
      </c>
      <c r="K96" s="57">
        <v>7.4189814814814813E-3</v>
      </c>
      <c r="L96" s="57">
        <v>2.5347222222222219E-2</v>
      </c>
      <c r="M96" s="57">
        <v>1.40625E-2</v>
      </c>
      <c r="N96" s="6" t="s">
        <v>645</v>
      </c>
      <c r="O96" s="60"/>
    </row>
    <row r="97" spans="2:15" x14ac:dyDescent="0.2">
      <c r="B97" s="6" t="s">
        <v>646</v>
      </c>
      <c r="C97" s="5" t="s">
        <v>104</v>
      </c>
      <c r="D97" s="6" t="s">
        <v>407</v>
      </c>
      <c r="E97" s="85">
        <v>24</v>
      </c>
      <c r="F97" s="85">
        <v>13</v>
      </c>
      <c r="G97" s="6" t="s">
        <v>89</v>
      </c>
      <c r="H97" s="6">
        <v>95</v>
      </c>
      <c r="I97" s="6">
        <v>36</v>
      </c>
      <c r="J97" s="6">
        <v>36</v>
      </c>
      <c r="K97" s="57">
        <v>7.9398148148148145E-3</v>
      </c>
      <c r="L97" s="57">
        <v>2.521990740740741E-2</v>
      </c>
      <c r="M97" s="57">
        <v>1.3645833333333331E-2</v>
      </c>
      <c r="N97" s="6" t="s">
        <v>647</v>
      </c>
      <c r="O97" s="59">
        <v>643.15</v>
      </c>
    </row>
    <row r="98" spans="2:15" x14ac:dyDescent="0.2">
      <c r="B98" s="6" t="s">
        <v>648</v>
      </c>
      <c r="C98" s="5" t="s">
        <v>385</v>
      </c>
      <c r="D98" s="6" t="s">
        <v>407</v>
      </c>
      <c r="E98" s="85">
        <v>25</v>
      </c>
      <c r="F98" s="85">
        <v>14</v>
      </c>
      <c r="G98" s="6" t="s">
        <v>89</v>
      </c>
      <c r="H98" s="6">
        <v>97</v>
      </c>
      <c r="I98" s="6">
        <v>37</v>
      </c>
      <c r="J98" s="6">
        <v>37</v>
      </c>
      <c r="K98" s="57">
        <v>7.5462962962962966E-3</v>
      </c>
      <c r="L98" s="57">
        <v>2.5567129629629634E-2</v>
      </c>
      <c r="M98" s="57">
        <v>1.383101851851852E-2</v>
      </c>
      <c r="N98" s="6" t="s">
        <v>649</v>
      </c>
      <c r="O98" s="59">
        <v>594.91999999999996</v>
      </c>
    </row>
    <row r="99" spans="2:15" x14ac:dyDescent="0.2">
      <c r="B99" s="6" t="s">
        <v>650</v>
      </c>
      <c r="C99" s="5" t="s">
        <v>651</v>
      </c>
      <c r="D99" s="6" t="s">
        <v>404</v>
      </c>
      <c r="E99" s="84"/>
      <c r="F99" s="84"/>
      <c r="G99" s="6" t="s">
        <v>89</v>
      </c>
      <c r="H99" s="6">
        <v>98</v>
      </c>
      <c r="I99" s="6">
        <v>38</v>
      </c>
      <c r="J99" s="6">
        <v>38</v>
      </c>
      <c r="K99" s="57">
        <v>7.69675925925926E-3</v>
      </c>
      <c r="L99" s="57">
        <v>2.4421296296296292E-2</v>
      </c>
      <c r="M99" s="57">
        <v>1.4976851851851852E-2</v>
      </c>
      <c r="N99" s="6" t="s">
        <v>652</v>
      </c>
      <c r="O99" s="60"/>
    </row>
    <row r="100" spans="2:15" x14ac:dyDescent="0.2">
      <c r="B100" s="6" t="s">
        <v>653</v>
      </c>
      <c r="C100" s="5" t="s">
        <v>393</v>
      </c>
      <c r="D100" s="6" t="s">
        <v>407</v>
      </c>
      <c r="E100" s="84">
        <v>26</v>
      </c>
      <c r="F100" s="84">
        <v>15</v>
      </c>
      <c r="G100" s="6" t="s">
        <v>89</v>
      </c>
      <c r="H100" s="6">
        <v>99</v>
      </c>
      <c r="I100" s="6">
        <v>39</v>
      </c>
      <c r="J100" s="6">
        <v>39</v>
      </c>
      <c r="K100" s="57">
        <v>7.6157407407407415E-3</v>
      </c>
      <c r="L100" s="57">
        <v>2.5520833333333336E-2</v>
      </c>
      <c r="M100" s="57">
        <v>1.4004629629629631E-2</v>
      </c>
      <c r="N100" s="6" t="s">
        <v>654</v>
      </c>
      <c r="O100" s="60"/>
    </row>
    <row r="101" spans="2:15" x14ac:dyDescent="0.2">
      <c r="B101" s="6" t="s">
        <v>655</v>
      </c>
      <c r="C101" s="5" t="s">
        <v>106</v>
      </c>
      <c r="D101" s="6" t="s">
        <v>407</v>
      </c>
      <c r="E101" s="84">
        <v>27</v>
      </c>
      <c r="F101" s="84"/>
      <c r="G101" s="6" t="s">
        <v>89</v>
      </c>
      <c r="H101" s="6">
        <v>100</v>
      </c>
      <c r="I101" s="6">
        <v>40</v>
      </c>
      <c r="J101" s="6">
        <v>40</v>
      </c>
      <c r="K101" s="57">
        <v>7.9282407407407409E-3</v>
      </c>
      <c r="L101" s="57">
        <v>2.6539351851851852E-2</v>
      </c>
      <c r="M101" s="57">
        <v>1.2812499999999999E-2</v>
      </c>
      <c r="N101" s="6" t="s">
        <v>656</v>
      </c>
      <c r="O101" s="60"/>
    </row>
    <row r="102" spans="2:15" x14ac:dyDescent="0.2">
      <c r="B102" s="6" t="s">
        <v>657</v>
      </c>
      <c r="C102" s="5" t="s">
        <v>658</v>
      </c>
      <c r="D102" s="6" t="s">
        <v>407</v>
      </c>
      <c r="E102" s="84">
        <v>28</v>
      </c>
      <c r="F102" s="84">
        <v>16</v>
      </c>
      <c r="G102" s="6" t="s">
        <v>89</v>
      </c>
      <c r="H102" s="6">
        <v>101</v>
      </c>
      <c r="I102" s="6">
        <v>41</v>
      </c>
      <c r="J102" s="6">
        <v>41</v>
      </c>
      <c r="K102" s="57">
        <v>8.1944444444444452E-3</v>
      </c>
      <c r="L102" s="57">
        <v>2.4918981481481483E-2</v>
      </c>
      <c r="M102" s="57">
        <v>1.4236111111111111E-2</v>
      </c>
      <c r="N102" s="6" t="s">
        <v>659</v>
      </c>
      <c r="O102" s="60"/>
    </row>
    <row r="103" spans="2:15" x14ac:dyDescent="0.2">
      <c r="B103" s="6" t="s">
        <v>660</v>
      </c>
      <c r="C103" s="5" t="s">
        <v>661</v>
      </c>
      <c r="D103" s="6" t="s">
        <v>407</v>
      </c>
      <c r="E103" s="84">
        <v>29</v>
      </c>
      <c r="F103" s="84">
        <v>17</v>
      </c>
      <c r="G103" s="6" t="s">
        <v>89</v>
      </c>
      <c r="H103" s="6">
        <v>102</v>
      </c>
      <c r="I103" s="6">
        <v>42</v>
      </c>
      <c r="J103" s="6">
        <v>42</v>
      </c>
      <c r="K103" s="57">
        <v>8.217592592592594E-3</v>
      </c>
      <c r="L103" s="57">
        <v>2.4918981481481483E-2</v>
      </c>
      <c r="M103" s="57">
        <v>1.4317129629629631E-2</v>
      </c>
      <c r="N103" s="6" t="s">
        <v>662</v>
      </c>
      <c r="O103" s="60"/>
    </row>
    <row r="104" spans="2:15" x14ac:dyDescent="0.2">
      <c r="B104" s="6" t="s">
        <v>663</v>
      </c>
      <c r="C104" s="5" t="s">
        <v>108</v>
      </c>
      <c r="D104" s="6" t="s">
        <v>407</v>
      </c>
      <c r="E104" s="85">
        <v>30</v>
      </c>
      <c r="F104" s="85">
        <v>18</v>
      </c>
      <c r="G104" s="6" t="s">
        <v>89</v>
      </c>
      <c r="H104" s="6">
        <v>103</v>
      </c>
      <c r="I104" s="6">
        <v>43</v>
      </c>
      <c r="J104" s="6">
        <v>43</v>
      </c>
      <c r="K104" s="57">
        <v>7.6388888888888886E-3</v>
      </c>
      <c r="L104" s="57">
        <v>2.5474537037037035E-2</v>
      </c>
      <c r="M104" s="57">
        <v>1.4282407407407409E-2</v>
      </c>
      <c r="N104" s="58" t="s">
        <v>664</v>
      </c>
      <c r="O104" s="59">
        <v>550.29999999999995</v>
      </c>
    </row>
    <row r="105" spans="2:15" x14ac:dyDescent="0.2">
      <c r="B105" s="6" t="s">
        <v>665</v>
      </c>
      <c r="C105" s="5" t="s">
        <v>666</v>
      </c>
      <c r="D105" s="6" t="s">
        <v>407</v>
      </c>
      <c r="E105" s="84">
        <v>31</v>
      </c>
      <c r="F105" s="84">
        <v>19</v>
      </c>
      <c r="G105" s="6" t="s">
        <v>89</v>
      </c>
      <c r="H105" s="6">
        <v>104</v>
      </c>
      <c r="I105" s="6">
        <v>44</v>
      </c>
      <c r="J105" s="6">
        <v>44</v>
      </c>
      <c r="K105" s="57">
        <v>8.4490740740740741E-3</v>
      </c>
      <c r="L105" s="57">
        <v>2.5972222222222219E-2</v>
      </c>
      <c r="M105" s="57">
        <v>1.3125E-2</v>
      </c>
      <c r="N105" s="6" t="s">
        <v>667</v>
      </c>
      <c r="O105" s="60"/>
    </row>
    <row r="106" spans="2:15" x14ac:dyDescent="0.2">
      <c r="B106" s="6" t="s">
        <v>668</v>
      </c>
      <c r="C106" s="5" t="s">
        <v>669</v>
      </c>
      <c r="D106" s="6" t="s">
        <v>404</v>
      </c>
      <c r="E106" s="84"/>
      <c r="F106" s="84"/>
      <c r="G106" s="6" t="s">
        <v>89</v>
      </c>
      <c r="H106" s="6">
        <v>105</v>
      </c>
      <c r="I106" s="6">
        <v>45</v>
      </c>
      <c r="J106" s="6">
        <v>45</v>
      </c>
      <c r="K106" s="57">
        <v>8.2407407407407412E-3</v>
      </c>
      <c r="L106" s="57">
        <v>2.6168981481481477E-2</v>
      </c>
      <c r="M106" s="57">
        <v>1.3148148148148147E-2</v>
      </c>
      <c r="N106" s="6" t="s">
        <v>670</v>
      </c>
      <c r="O106" s="60"/>
    </row>
    <row r="107" spans="2:15" x14ac:dyDescent="0.2">
      <c r="B107" s="6" t="s">
        <v>671</v>
      </c>
      <c r="C107" s="5" t="s">
        <v>672</v>
      </c>
      <c r="D107" s="6" t="s">
        <v>531</v>
      </c>
      <c r="E107" s="84"/>
      <c r="F107" s="84"/>
      <c r="G107" s="6" t="s">
        <v>89</v>
      </c>
      <c r="H107" s="6">
        <v>106</v>
      </c>
      <c r="I107" s="6">
        <v>46</v>
      </c>
      <c r="J107" s="6">
        <v>46</v>
      </c>
      <c r="K107" s="57">
        <v>7.9166666666666673E-3</v>
      </c>
      <c r="L107" s="57">
        <v>2.6539351851851852E-2</v>
      </c>
      <c r="M107" s="57">
        <v>1.375E-2</v>
      </c>
      <c r="N107" s="6" t="s">
        <v>673</v>
      </c>
      <c r="O107" s="60"/>
    </row>
    <row r="108" spans="2:15" x14ac:dyDescent="0.2">
      <c r="B108" s="6" t="s">
        <v>674</v>
      </c>
      <c r="C108" s="5" t="s">
        <v>110</v>
      </c>
      <c r="D108" s="6" t="s">
        <v>407</v>
      </c>
      <c r="E108" s="84">
        <v>32</v>
      </c>
      <c r="F108" s="84"/>
      <c r="G108" s="6" t="s">
        <v>89</v>
      </c>
      <c r="H108" s="6">
        <v>107</v>
      </c>
      <c r="I108" s="6">
        <v>47</v>
      </c>
      <c r="J108" s="6">
        <v>47</v>
      </c>
      <c r="K108" s="57">
        <v>7.8472222222222224E-3</v>
      </c>
      <c r="L108" s="57">
        <v>2.6631944444444444E-2</v>
      </c>
      <c r="M108" s="57">
        <v>1.480324074074074E-2</v>
      </c>
      <c r="N108" s="6" t="s">
        <v>675</v>
      </c>
      <c r="O108" s="60"/>
    </row>
    <row r="109" spans="2:15" x14ac:dyDescent="0.2">
      <c r="B109" s="6" t="s">
        <v>676</v>
      </c>
      <c r="C109" s="5" t="s">
        <v>130</v>
      </c>
      <c r="D109" s="6" t="s">
        <v>407</v>
      </c>
      <c r="E109" s="85">
        <v>33</v>
      </c>
      <c r="F109" s="84"/>
      <c r="G109" s="6" t="s">
        <v>89</v>
      </c>
      <c r="H109" s="6">
        <v>108</v>
      </c>
      <c r="I109" s="6">
        <v>48</v>
      </c>
      <c r="J109" s="6">
        <v>48</v>
      </c>
      <c r="K109" s="57">
        <v>8.4722222222222213E-3</v>
      </c>
      <c r="L109" s="57">
        <v>2.6041666666666668E-2</v>
      </c>
      <c r="M109" s="57">
        <v>1.4814814814814814E-2</v>
      </c>
      <c r="N109" s="58" t="s">
        <v>677</v>
      </c>
      <c r="O109" s="59">
        <v>509.03</v>
      </c>
    </row>
    <row r="110" spans="2:15" x14ac:dyDescent="0.2">
      <c r="B110" s="6" t="s">
        <v>678</v>
      </c>
      <c r="C110" s="5" t="s">
        <v>679</v>
      </c>
      <c r="D110" s="6" t="s">
        <v>407</v>
      </c>
      <c r="E110" s="84">
        <v>34</v>
      </c>
      <c r="F110" s="84">
        <v>20</v>
      </c>
      <c r="G110" s="6" t="s">
        <v>89</v>
      </c>
      <c r="H110" s="6">
        <v>109</v>
      </c>
      <c r="I110" s="6">
        <v>49</v>
      </c>
      <c r="J110" s="6">
        <v>49</v>
      </c>
      <c r="K110" s="57">
        <v>8.4259259259259253E-3</v>
      </c>
      <c r="L110" s="57">
        <v>2.6053240740740738E-2</v>
      </c>
      <c r="M110" s="57">
        <v>1.5370370370370369E-2</v>
      </c>
      <c r="N110" s="6" t="s">
        <v>680</v>
      </c>
    </row>
    <row r="111" spans="2:15" x14ac:dyDescent="0.2">
      <c r="B111" s="6" t="s">
        <v>681</v>
      </c>
      <c r="C111" s="5" t="s">
        <v>682</v>
      </c>
      <c r="D111" s="6" t="s">
        <v>407</v>
      </c>
      <c r="E111" s="84">
        <v>35</v>
      </c>
      <c r="F111" s="84">
        <v>21</v>
      </c>
      <c r="G111" s="6" t="s">
        <v>89</v>
      </c>
      <c r="H111" s="6">
        <v>110</v>
      </c>
      <c r="I111" s="6">
        <v>50</v>
      </c>
      <c r="J111" s="6">
        <v>50</v>
      </c>
      <c r="K111" s="57">
        <v>7.5347222222222213E-3</v>
      </c>
      <c r="L111" s="57">
        <v>2.9050925925925928E-2</v>
      </c>
      <c r="M111" s="57">
        <v>1.324074074074074E-2</v>
      </c>
      <c r="N111" s="6" t="s">
        <v>683</v>
      </c>
    </row>
    <row r="112" spans="2:15" x14ac:dyDescent="0.2">
      <c r="B112" s="6" t="s">
        <v>684</v>
      </c>
      <c r="C112" s="5" t="s">
        <v>685</v>
      </c>
      <c r="D112" s="6" t="s">
        <v>407</v>
      </c>
      <c r="E112" s="84">
        <v>36</v>
      </c>
      <c r="F112" s="84">
        <v>22</v>
      </c>
      <c r="G112" s="6" t="s">
        <v>89</v>
      </c>
      <c r="H112" s="6">
        <v>111</v>
      </c>
      <c r="I112" s="6">
        <v>51</v>
      </c>
      <c r="J112" s="6">
        <v>51</v>
      </c>
      <c r="K112" s="57">
        <v>8.4259259259259253E-3</v>
      </c>
      <c r="L112" s="57">
        <v>2.9930555555555557E-2</v>
      </c>
      <c r="M112" s="57">
        <v>1.3692129629629629E-2</v>
      </c>
      <c r="N112" s="6" t="s">
        <v>686</v>
      </c>
    </row>
    <row r="113" spans="2:14" x14ac:dyDescent="0.2">
      <c r="B113" s="6" t="s">
        <v>687</v>
      </c>
      <c r="C113" s="5" t="s">
        <v>688</v>
      </c>
      <c r="D113" s="6" t="s">
        <v>407</v>
      </c>
      <c r="E113" s="84">
        <v>37</v>
      </c>
      <c r="F113" s="84">
        <v>23</v>
      </c>
      <c r="G113" s="6" t="s">
        <v>89</v>
      </c>
      <c r="H113" s="6">
        <v>112</v>
      </c>
      <c r="I113" s="6">
        <v>52</v>
      </c>
      <c r="J113" s="6">
        <v>52</v>
      </c>
      <c r="K113" s="57">
        <v>8.2638888888888883E-3</v>
      </c>
      <c r="L113" s="57">
        <v>2.9212962962962965E-2</v>
      </c>
      <c r="M113" s="57">
        <v>1.6192129629629629E-2</v>
      </c>
      <c r="N113" s="6" t="s">
        <v>689</v>
      </c>
    </row>
    <row r="114" spans="2:14" x14ac:dyDescent="0.2">
      <c r="C114" s="5"/>
    </row>
    <row r="115" spans="2:14" x14ac:dyDescent="0.2">
      <c r="C115" s="5"/>
    </row>
    <row r="116" spans="2:14" x14ac:dyDescent="0.2">
      <c r="C116" s="5"/>
    </row>
    <row r="117" spans="2:14" x14ac:dyDescent="0.2">
      <c r="C117" s="5"/>
    </row>
    <row r="118" spans="2:14" x14ac:dyDescent="0.2">
      <c r="C118" s="5"/>
    </row>
  </sheetData>
  <autoFilter ref="B61:O61" xr:uid="{00000000-0009-0000-0000-000008000000}">
    <sortState ref="B62:O113">
      <sortCondition ref="N61:N113"/>
    </sortState>
  </autoFilter>
  <hyperlinks>
    <hyperlink ref="C2" r:id="rId1" xr:uid="{00000000-0004-0000-0800-000000000000}"/>
    <hyperlink ref="C3" r:id="rId2" xr:uid="{00000000-0004-0000-0800-000001000000}"/>
    <hyperlink ref="C4" r:id="rId3" xr:uid="{00000000-0004-0000-0800-000002000000}"/>
    <hyperlink ref="C5" r:id="rId4" xr:uid="{00000000-0004-0000-0800-000003000000}"/>
    <hyperlink ref="C6" r:id="rId5" xr:uid="{00000000-0004-0000-0800-000004000000}"/>
    <hyperlink ref="C7" r:id="rId6" xr:uid="{00000000-0004-0000-0800-000005000000}"/>
    <hyperlink ref="C8" r:id="rId7" xr:uid="{00000000-0004-0000-0800-000006000000}"/>
    <hyperlink ref="C9" r:id="rId8" xr:uid="{00000000-0004-0000-0800-000007000000}"/>
    <hyperlink ref="C10" r:id="rId9" xr:uid="{00000000-0004-0000-0800-000008000000}"/>
    <hyperlink ref="C11" r:id="rId10" xr:uid="{00000000-0004-0000-0800-000009000000}"/>
    <hyperlink ref="C12" r:id="rId11" xr:uid="{00000000-0004-0000-0800-00000A000000}"/>
    <hyperlink ref="C13" r:id="rId12" xr:uid="{00000000-0004-0000-0800-00000B000000}"/>
    <hyperlink ref="C14" r:id="rId13" xr:uid="{00000000-0004-0000-0800-00000C000000}"/>
    <hyperlink ref="C15" r:id="rId14" xr:uid="{00000000-0004-0000-0800-00000D000000}"/>
    <hyperlink ref="C16" r:id="rId15" xr:uid="{00000000-0004-0000-0800-00000E000000}"/>
    <hyperlink ref="C17" r:id="rId16" xr:uid="{00000000-0004-0000-0800-00000F000000}"/>
    <hyperlink ref="C18" r:id="rId17" xr:uid="{00000000-0004-0000-0800-000010000000}"/>
    <hyperlink ref="C19" r:id="rId18" xr:uid="{00000000-0004-0000-0800-000011000000}"/>
    <hyperlink ref="C20" r:id="rId19" xr:uid="{00000000-0004-0000-0800-000012000000}"/>
    <hyperlink ref="C21" r:id="rId20" xr:uid="{00000000-0004-0000-0800-000013000000}"/>
    <hyperlink ref="C22" r:id="rId21" xr:uid="{00000000-0004-0000-0800-000014000000}"/>
    <hyperlink ref="C23" r:id="rId22" xr:uid="{00000000-0004-0000-0800-000015000000}"/>
    <hyperlink ref="C24" r:id="rId23" xr:uid="{00000000-0004-0000-0800-000016000000}"/>
    <hyperlink ref="C25" r:id="rId24" xr:uid="{00000000-0004-0000-0800-000017000000}"/>
    <hyperlink ref="C26" r:id="rId25" xr:uid="{00000000-0004-0000-0800-000018000000}"/>
    <hyperlink ref="C27" r:id="rId26" xr:uid="{00000000-0004-0000-0800-000019000000}"/>
    <hyperlink ref="C28" r:id="rId27" xr:uid="{00000000-0004-0000-0800-00001A000000}"/>
    <hyperlink ref="C29" r:id="rId28" xr:uid="{00000000-0004-0000-0800-00001B000000}"/>
    <hyperlink ref="C30" r:id="rId29" xr:uid="{00000000-0004-0000-0800-00001C000000}"/>
    <hyperlink ref="C31" r:id="rId30" xr:uid="{00000000-0004-0000-0800-00001D000000}"/>
    <hyperlink ref="C32" r:id="rId31" xr:uid="{00000000-0004-0000-0800-00001E000000}"/>
    <hyperlink ref="C33" r:id="rId32" xr:uid="{00000000-0004-0000-0800-00001F000000}"/>
    <hyperlink ref="C34" r:id="rId33" xr:uid="{00000000-0004-0000-0800-000020000000}"/>
    <hyperlink ref="C35" r:id="rId34" xr:uid="{00000000-0004-0000-0800-000021000000}"/>
    <hyperlink ref="C36" r:id="rId35" xr:uid="{00000000-0004-0000-0800-000022000000}"/>
    <hyperlink ref="C37" r:id="rId36" xr:uid="{00000000-0004-0000-0800-000023000000}"/>
    <hyperlink ref="C38" r:id="rId37" xr:uid="{00000000-0004-0000-0800-000024000000}"/>
    <hyperlink ref="C39" r:id="rId38" xr:uid="{00000000-0004-0000-0800-000025000000}"/>
    <hyperlink ref="C40" r:id="rId39" xr:uid="{00000000-0004-0000-0800-000026000000}"/>
    <hyperlink ref="C41" r:id="rId40" xr:uid="{00000000-0004-0000-0800-000027000000}"/>
    <hyperlink ref="C42" r:id="rId41" xr:uid="{00000000-0004-0000-0800-000028000000}"/>
    <hyperlink ref="C43" r:id="rId42" xr:uid="{00000000-0004-0000-0800-000029000000}"/>
    <hyperlink ref="C44" r:id="rId43" xr:uid="{00000000-0004-0000-0800-00002A000000}"/>
    <hyperlink ref="C45" r:id="rId44" xr:uid="{00000000-0004-0000-0800-00002B000000}"/>
    <hyperlink ref="C46" r:id="rId45" xr:uid="{00000000-0004-0000-0800-00002C000000}"/>
    <hyperlink ref="C47" r:id="rId46" xr:uid="{00000000-0004-0000-0800-00002D000000}"/>
    <hyperlink ref="C48" r:id="rId47" xr:uid="{00000000-0004-0000-0800-00002E000000}"/>
    <hyperlink ref="C49" r:id="rId48" xr:uid="{00000000-0004-0000-0800-00002F000000}"/>
    <hyperlink ref="C50" r:id="rId49" xr:uid="{00000000-0004-0000-0800-000030000000}"/>
    <hyperlink ref="C51" r:id="rId50" xr:uid="{00000000-0004-0000-0800-000031000000}"/>
    <hyperlink ref="C52" r:id="rId51" xr:uid="{00000000-0004-0000-0800-000032000000}"/>
    <hyperlink ref="C53" r:id="rId52" xr:uid="{00000000-0004-0000-0800-000033000000}"/>
    <hyperlink ref="C54" r:id="rId53" xr:uid="{00000000-0004-0000-0800-000034000000}"/>
    <hyperlink ref="C55" r:id="rId54" xr:uid="{00000000-0004-0000-0800-000035000000}"/>
    <hyperlink ref="C56" r:id="rId55" xr:uid="{00000000-0004-0000-0800-000036000000}"/>
    <hyperlink ref="C57" r:id="rId56" xr:uid="{00000000-0004-0000-0800-000037000000}"/>
    <hyperlink ref="C58" r:id="rId57" xr:uid="{00000000-0004-0000-0800-000038000000}"/>
    <hyperlink ref="C62" r:id="rId58" xr:uid="{00000000-0004-0000-0800-000039000000}"/>
    <hyperlink ref="C63" r:id="rId59" xr:uid="{00000000-0004-0000-0800-00003A000000}"/>
    <hyperlink ref="C64" r:id="rId60" xr:uid="{00000000-0004-0000-0800-00003B000000}"/>
    <hyperlink ref="C65" r:id="rId61" xr:uid="{00000000-0004-0000-0800-00003C000000}"/>
    <hyperlink ref="C66" r:id="rId62" xr:uid="{00000000-0004-0000-0800-00003D000000}"/>
    <hyperlink ref="C67" r:id="rId63" xr:uid="{00000000-0004-0000-0800-00003E000000}"/>
    <hyperlink ref="C68" r:id="rId64" xr:uid="{00000000-0004-0000-0800-00003F000000}"/>
    <hyperlink ref="C69" r:id="rId65" xr:uid="{00000000-0004-0000-0800-000040000000}"/>
    <hyperlink ref="C70" r:id="rId66" xr:uid="{00000000-0004-0000-0800-000041000000}"/>
    <hyperlink ref="C71" r:id="rId67" xr:uid="{00000000-0004-0000-0800-000042000000}"/>
    <hyperlink ref="C72" r:id="rId68" xr:uid="{00000000-0004-0000-0800-000043000000}"/>
    <hyperlink ref="C73" r:id="rId69" xr:uid="{00000000-0004-0000-0800-000044000000}"/>
    <hyperlink ref="C74" r:id="rId70" xr:uid="{00000000-0004-0000-0800-000045000000}"/>
    <hyperlink ref="C75" r:id="rId71" xr:uid="{00000000-0004-0000-0800-000046000000}"/>
    <hyperlink ref="C76" r:id="rId72" xr:uid="{00000000-0004-0000-0800-000047000000}"/>
    <hyperlink ref="C77" r:id="rId73" xr:uid="{00000000-0004-0000-0800-000048000000}"/>
    <hyperlink ref="C78" r:id="rId74" xr:uid="{00000000-0004-0000-0800-000049000000}"/>
    <hyperlink ref="C79" r:id="rId75" xr:uid="{00000000-0004-0000-0800-00004A000000}"/>
    <hyperlink ref="C80" r:id="rId76" xr:uid="{00000000-0004-0000-0800-00004B000000}"/>
    <hyperlink ref="C81" r:id="rId77" xr:uid="{00000000-0004-0000-0800-00004C000000}"/>
    <hyperlink ref="C82" r:id="rId78" xr:uid="{00000000-0004-0000-0800-00004D000000}"/>
    <hyperlink ref="C83" r:id="rId79" xr:uid="{00000000-0004-0000-0800-00004E000000}"/>
    <hyperlink ref="C84" r:id="rId80" xr:uid="{00000000-0004-0000-0800-00004F000000}"/>
    <hyperlink ref="C85" r:id="rId81" xr:uid="{00000000-0004-0000-0800-000050000000}"/>
    <hyperlink ref="C86" r:id="rId82" xr:uid="{00000000-0004-0000-0800-000051000000}"/>
    <hyperlink ref="C87" r:id="rId83" xr:uid="{00000000-0004-0000-0800-000052000000}"/>
    <hyperlink ref="C88" r:id="rId84" xr:uid="{00000000-0004-0000-0800-000053000000}"/>
    <hyperlink ref="C89" r:id="rId85" xr:uid="{00000000-0004-0000-0800-000054000000}"/>
    <hyperlink ref="C90" r:id="rId86" xr:uid="{00000000-0004-0000-0800-000055000000}"/>
    <hyperlink ref="C91" r:id="rId87" xr:uid="{00000000-0004-0000-0800-000056000000}"/>
    <hyperlink ref="C92" r:id="rId88" xr:uid="{00000000-0004-0000-0800-000057000000}"/>
    <hyperlink ref="C93" r:id="rId89" xr:uid="{00000000-0004-0000-0800-000058000000}"/>
    <hyperlink ref="C94" r:id="rId90" xr:uid="{00000000-0004-0000-0800-000059000000}"/>
    <hyperlink ref="C95" r:id="rId91" xr:uid="{00000000-0004-0000-0800-00005A000000}"/>
    <hyperlink ref="C96" r:id="rId92" xr:uid="{00000000-0004-0000-0800-00005B000000}"/>
    <hyperlink ref="C97" r:id="rId93" xr:uid="{00000000-0004-0000-0800-00005C000000}"/>
    <hyperlink ref="C98" r:id="rId94" xr:uid="{00000000-0004-0000-0800-00005D000000}"/>
    <hyperlink ref="C99" r:id="rId95" xr:uid="{00000000-0004-0000-0800-00005E000000}"/>
    <hyperlink ref="C100" r:id="rId96" xr:uid="{00000000-0004-0000-0800-00005F000000}"/>
    <hyperlink ref="C101" r:id="rId97" xr:uid="{00000000-0004-0000-0800-000060000000}"/>
    <hyperlink ref="C102" r:id="rId98" xr:uid="{00000000-0004-0000-0800-000061000000}"/>
    <hyperlink ref="C103" r:id="rId99" xr:uid="{00000000-0004-0000-0800-000062000000}"/>
    <hyperlink ref="C104" r:id="rId100" xr:uid="{00000000-0004-0000-0800-000063000000}"/>
    <hyperlink ref="C105" r:id="rId101" xr:uid="{00000000-0004-0000-0800-000064000000}"/>
    <hyperlink ref="C106" r:id="rId102" xr:uid="{00000000-0004-0000-0800-000065000000}"/>
    <hyperlink ref="C107" r:id="rId103" xr:uid="{00000000-0004-0000-0800-000066000000}"/>
    <hyperlink ref="C108" r:id="rId104" xr:uid="{00000000-0004-0000-0800-000067000000}"/>
    <hyperlink ref="C114" r:id="rId105" tooltip="Sélectionnez des athlètes pour les ajouter à la liste des athlètes suivis, puis cliquer sur l’onglet Liste d’athlètes suivis." display="https://www.sportstats.ca/display-results.xhtml?raceid=93888&amp;status=results&amp;category=Femmes" xr:uid="{00000000-0004-0000-0800-000068000000}"/>
    <hyperlink ref="C109" r:id="rId106" xr:uid="{00000000-0004-0000-0800-000069000000}"/>
    <hyperlink ref="C115" r:id="rId107" tooltip="Sélectionnez des athlètes pour les ajouter à la liste des athlètes suivis, puis cliquer sur l’onglet Liste d’athlètes suivis." display="https://www.sportstats.ca/display-results.xhtml?raceid=93888&amp;status=results&amp;category=Femmes" xr:uid="{00000000-0004-0000-0800-00006A000000}"/>
    <hyperlink ref="C110" r:id="rId108" xr:uid="{00000000-0004-0000-0800-00006B000000}"/>
    <hyperlink ref="C116" r:id="rId109" tooltip="Sélectionnez des athlètes pour les ajouter à la liste des athlètes suivis, puis cliquer sur l’onglet Liste d’athlètes suivis." display="https://www.sportstats.ca/display-results.xhtml?raceid=93888&amp;status=results&amp;category=Femmes" xr:uid="{00000000-0004-0000-0800-00006C000000}"/>
    <hyperlink ref="C111" r:id="rId110" xr:uid="{00000000-0004-0000-0800-00006D000000}"/>
    <hyperlink ref="C117" r:id="rId111" tooltip="Sélectionnez des athlètes pour les ajouter à la liste des athlètes suivis, puis cliquer sur l’onglet Liste d’athlètes suivis." display="https://www.sportstats.ca/display-results.xhtml?raceid=93888&amp;status=results&amp;category=Femmes" xr:uid="{00000000-0004-0000-0800-00006E000000}"/>
    <hyperlink ref="C112" r:id="rId112" xr:uid="{00000000-0004-0000-0800-00006F000000}"/>
    <hyperlink ref="C118" r:id="rId113" tooltip="Sélectionnez des athlètes pour les ajouter à la liste des athlètes suivis, puis cliquer sur l’onglet Liste d’athlètes suivis." display="https://www.sportstats.ca/display-results.xhtml?raceid=93888&amp;status=results&amp;category=Femmes" xr:uid="{00000000-0004-0000-0800-000070000000}"/>
    <hyperlink ref="C113" r:id="rId114" xr:uid="{00000000-0004-0000-0800-000071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2AC0E-03B5-BD47-9007-C0981D17677F}">
  <dimension ref="A1:Q87"/>
  <sheetViews>
    <sheetView topLeftCell="C63" workbookViewId="0">
      <selection activeCell="N85" sqref="N85"/>
    </sheetView>
  </sheetViews>
  <sheetFormatPr baseColWidth="10" defaultRowHeight="15" x14ac:dyDescent="0.2"/>
  <cols>
    <col min="1" max="1" width="9.33203125" style="88" hidden="1" customWidth="1"/>
    <col min="2" max="2" width="12.83203125" style="88" hidden="1" customWidth="1"/>
    <col min="3" max="3" width="16.5" style="88" customWidth="1"/>
    <col min="4" max="4" width="17.5" style="88" customWidth="1"/>
    <col min="5" max="5" width="14" style="88" customWidth="1"/>
    <col min="6" max="6" width="15.33203125" style="88" hidden="1" customWidth="1"/>
    <col min="7" max="12" width="20" style="88" hidden="1" customWidth="1"/>
    <col min="13" max="13" width="20" style="88" customWidth="1"/>
    <col min="14" max="14" width="8.83203125" style="91" customWidth="1"/>
    <col min="15" max="256" width="8.83203125" style="88" customWidth="1"/>
    <col min="257" max="258" width="0" style="88" hidden="1" customWidth="1"/>
    <col min="259" max="259" width="16.5" style="88" customWidth="1"/>
    <col min="260" max="260" width="17.5" style="88" customWidth="1"/>
    <col min="261" max="261" width="14" style="88" customWidth="1"/>
    <col min="262" max="262" width="15.33203125" style="88" customWidth="1"/>
    <col min="263" max="269" width="20" style="88" customWidth="1"/>
    <col min="270" max="512" width="8.83203125" style="88" customWidth="1"/>
    <col min="513" max="514" width="0" style="88" hidden="1" customWidth="1"/>
    <col min="515" max="515" width="16.5" style="88" customWidth="1"/>
    <col min="516" max="516" width="17.5" style="88" customWidth="1"/>
    <col min="517" max="517" width="14" style="88" customWidth="1"/>
    <col min="518" max="518" width="15.33203125" style="88" customWidth="1"/>
    <col min="519" max="525" width="20" style="88" customWidth="1"/>
    <col min="526" max="768" width="8.83203125" style="88" customWidth="1"/>
    <col min="769" max="770" width="0" style="88" hidden="1" customWidth="1"/>
    <col min="771" max="771" width="16.5" style="88" customWidth="1"/>
    <col min="772" max="772" width="17.5" style="88" customWidth="1"/>
    <col min="773" max="773" width="14" style="88" customWidth="1"/>
    <col min="774" max="774" width="15.33203125" style="88" customWidth="1"/>
    <col min="775" max="781" width="20" style="88" customWidth="1"/>
    <col min="782" max="1024" width="8.83203125" style="88" customWidth="1"/>
    <col min="1025" max="1026" width="0" style="88" hidden="1" customWidth="1"/>
    <col min="1027" max="1027" width="16.5" style="88" customWidth="1"/>
    <col min="1028" max="1028" width="17.5" style="88" customWidth="1"/>
    <col min="1029" max="1029" width="14" style="88" customWidth="1"/>
    <col min="1030" max="1030" width="15.33203125" style="88" customWidth="1"/>
    <col min="1031" max="1037" width="20" style="88" customWidth="1"/>
    <col min="1038" max="1280" width="8.83203125" style="88" customWidth="1"/>
    <col min="1281" max="1282" width="0" style="88" hidden="1" customWidth="1"/>
    <col min="1283" max="1283" width="16.5" style="88" customWidth="1"/>
    <col min="1284" max="1284" width="17.5" style="88" customWidth="1"/>
    <col min="1285" max="1285" width="14" style="88" customWidth="1"/>
    <col min="1286" max="1286" width="15.33203125" style="88" customWidth="1"/>
    <col min="1287" max="1293" width="20" style="88" customWidth="1"/>
    <col min="1294" max="1536" width="8.83203125" style="88" customWidth="1"/>
    <col min="1537" max="1538" width="0" style="88" hidden="1" customWidth="1"/>
    <col min="1539" max="1539" width="16.5" style="88" customWidth="1"/>
    <col min="1540" max="1540" width="17.5" style="88" customWidth="1"/>
    <col min="1541" max="1541" width="14" style="88" customWidth="1"/>
    <col min="1542" max="1542" width="15.33203125" style="88" customWidth="1"/>
    <col min="1543" max="1549" width="20" style="88" customWidth="1"/>
    <col min="1550" max="1792" width="8.83203125" style="88" customWidth="1"/>
    <col min="1793" max="1794" width="0" style="88" hidden="1" customWidth="1"/>
    <col min="1795" max="1795" width="16.5" style="88" customWidth="1"/>
    <col min="1796" max="1796" width="17.5" style="88" customWidth="1"/>
    <col min="1797" max="1797" width="14" style="88" customWidth="1"/>
    <col min="1798" max="1798" width="15.33203125" style="88" customWidth="1"/>
    <col min="1799" max="1805" width="20" style="88" customWidth="1"/>
    <col min="1806" max="2048" width="8.83203125" style="88" customWidth="1"/>
    <col min="2049" max="2050" width="0" style="88" hidden="1" customWidth="1"/>
    <col min="2051" max="2051" width="16.5" style="88" customWidth="1"/>
    <col min="2052" max="2052" width="17.5" style="88" customWidth="1"/>
    <col min="2053" max="2053" width="14" style="88" customWidth="1"/>
    <col min="2054" max="2054" width="15.33203125" style="88" customWidth="1"/>
    <col min="2055" max="2061" width="20" style="88" customWidth="1"/>
    <col min="2062" max="2304" width="8.83203125" style="88" customWidth="1"/>
    <col min="2305" max="2306" width="0" style="88" hidden="1" customWidth="1"/>
    <col min="2307" max="2307" width="16.5" style="88" customWidth="1"/>
    <col min="2308" max="2308" width="17.5" style="88" customWidth="1"/>
    <col min="2309" max="2309" width="14" style="88" customWidth="1"/>
    <col min="2310" max="2310" width="15.33203125" style="88" customWidth="1"/>
    <col min="2311" max="2317" width="20" style="88" customWidth="1"/>
    <col min="2318" max="2560" width="8.83203125" style="88" customWidth="1"/>
    <col min="2561" max="2562" width="0" style="88" hidden="1" customWidth="1"/>
    <col min="2563" max="2563" width="16.5" style="88" customWidth="1"/>
    <col min="2564" max="2564" width="17.5" style="88" customWidth="1"/>
    <col min="2565" max="2565" width="14" style="88" customWidth="1"/>
    <col min="2566" max="2566" width="15.33203125" style="88" customWidth="1"/>
    <col min="2567" max="2573" width="20" style="88" customWidth="1"/>
    <col min="2574" max="2816" width="8.83203125" style="88" customWidth="1"/>
    <col min="2817" max="2818" width="0" style="88" hidden="1" customWidth="1"/>
    <col min="2819" max="2819" width="16.5" style="88" customWidth="1"/>
    <col min="2820" max="2820" width="17.5" style="88" customWidth="1"/>
    <col min="2821" max="2821" width="14" style="88" customWidth="1"/>
    <col min="2822" max="2822" width="15.33203125" style="88" customWidth="1"/>
    <col min="2823" max="2829" width="20" style="88" customWidth="1"/>
    <col min="2830" max="3072" width="8.83203125" style="88" customWidth="1"/>
    <col min="3073" max="3074" width="0" style="88" hidden="1" customWidth="1"/>
    <col min="3075" max="3075" width="16.5" style="88" customWidth="1"/>
    <col min="3076" max="3076" width="17.5" style="88" customWidth="1"/>
    <col min="3077" max="3077" width="14" style="88" customWidth="1"/>
    <col min="3078" max="3078" width="15.33203125" style="88" customWidth="1"/>
    <col min="3079" max="3085" width="20" style="88" customWidth="1"/>
    <col min="3086" max="3328" width="8.83203125" style="88" customWidth="1"/>
    <col min="3329" max="3330" width="0" style="88" hidden="1" customWidth="1"/>
    <col min="3331" max="3331" width="16.5" style="88" customWidth="1"/>
    <col min="3332" max="3332" width="17.5" style="88" customWidth="1"/>
    <col min="3333" max="3333" width="14" style="88" customWidth="1"/>
    <col min="3334" max="3334" width="15.33203125" style="88" customWidth="1"/>
    <col min="3335" max="3341" width="20" style="88" customWidth="1"/>
    <col min="3342" max="3584" width="8.83203125" style="88" customWidth="1"/>
    <col min="3585" max="3586" width="0" style="88" hidden="1" customWidth="1"/>
    <col min="3587" max="3587" width="16.5" style="88" customWidth="1"/>
    <col min="3588" max="3588" width="17.5" style="88" customWidth="1"/>
    <col min="3589" max="3589" width="14" style="88" customWidth="1"/>
    <col min="3590" max="3590" width="15.33203125" style="88" customWidth="1"/>
    <col min="3591" max="3597" width="20" style="88" customWidth="1"/>
    <col min="3598" max="3840" width="8.83203125" style="88" customWidth="1"/>
    <col min="3841" max="3842" width="0" style="88" hidden="1" customWidth="1"/>
    <col min="3843" max="3843" width="16.5" style="88" customWidth="1"/>
    <col min="3844" max="3844" width="17.5" style="88" customWidth="1"/>
    <col min="3845" max="3845" width="14" style="88" customWidth="1"/>
    <col min="3846" max="3846" width="15.33203125" style="88" customWidth="1"/>
    <col min="3847" max="3853" width="20" style="88" customWidth="1"/>
    <col min="3854" max="4096" width="8.83203125" style="88" customWidth="1"/>
    <col min="4097" max="4098" width="0" style="88" hidden="1" customWidth="1"/>
    <col min="4099" max="4099" width="16.5" style="88" customWidth="1"/>
    <col min="4100" max="4100" width="17.5" style="88" customWidth="1"/>
    <col min="4101" max="4101" width="14" style="88" customWidth="1"/>
    <col min="4102" max="4102" width="15.33203125" style="88" customWidth="1"/>
    <col min="4103" max="4109" width="20" style="88" customWidth="1"/>
    <col min="4110" max="4352" width="8.83203125" style="88" customWidth="1"/>
    <col min="4353" max="4354" width="0" style="88" hidden="1" customWidth="1"/>
    <col min="4355" max="4355" width="16.5" style="88" customWidth="1"/>
    <col min="4356" max="4356" width="17.5" style="88" customWidth="1"/>
    <col min="4357" max="4357" width="14" style="88" customWidth="1"/>
    <col min="4358" max="4358" width="15.33203125" style="88" customWidth="1"/>
    <col min="4359" max="4365" width="20" style="88" customWidth="1"/>
    <col min="4366" max="4608" width="8.83203125" style="88" customWidth="1"/>
    <col min="4609" max="4610" width="0" style="88" hidden="1" customWidth="1"/>
    <col min="4611" max="4611" width="16.5" style="88" customWidth="1"/>
    <col min="4612" max="4612" width="17.5" style="88" customWidth="1"/>
    <col min="4613" max="4613" width="14" style="88" customWidth="1"/>
    <col min="4614" max="4614" width="15.33203125" style="88" customWidth="1"/>
    <col min="4615" max="4621" width="20" style="88" customWidth="1"/>
    <col min="4622" max="4864" width="8.83203125" style="88" customWidth="1"/>
    <col min="4865" max="4866" width="0" style="88" hidden="1" customWidth="1"/>
    <col min="4867" max="4867" width="16.5" style="88" customWidth="1"/>
    <col min="4868" max="4868" width="17.5" style="88" customWidth="1"/>
    <col min="4869" max="4869" width="14" style="88" customWidth="1"/>
    <col min="4870" max="4870" width="15.33203125" style="88" customWidth="1"/>
    <col min="4871" max="4877" width="20" style="88" customWidth="1"/>
    <col min="4878" max="5120" width="8.83203125" style="88" customWidth="1"/>
    <col min="5121" max="5122" width="0" style="88" hidden="1" customWidth="1"/>
    <col min="5123" max="5123" width="16.5" style="88" customWidth="1"/>
    <col min="5124" max="5124" width="17.5" style="88" customWidth="1"/>
    <col min="5125" max="5125" width="14" style="88" customWidth="1"/>
    <col min="5126" max="5126" width="15.33203125" style="88" customWidth="1"/>
    <col min="5127" max="5133" width="20" style="88" customWidth="1"/>
    <col min="5134" max="5376" width="8.83203125" style="88" customWidth="1"/>
    <col min="5377" max="5378" width="0" style="88" hidden="1" customWidth="1"/>
    <col min="5379" max="5379" width="16.5" style="88" customWidth="1"/>
    <col min="5380" max="5380" width="17.5" style="88" customWidth="1"/>
    <col min="5381" max="5381" width="14" style="88" customWidth="1"/>
    <col min="5382" max="5382" width="15.33203125" style="88" customWidth="1"/>
    <col min="5383" max="5389" width="20" style="88" customWidth="1"/>
    <col min="5390" max="5632" width="8.83203125" style="88" customWidth="1"/>
    <col min="5633" max="5634" width="0" style="88" hidden="1" customWidth="1"/>
    <col min="5635" max="5635" width="16.5" style="88" customWidth="1"/>
    <col min="5636" max="5636" width="17.5" style="88" customWidth="1"/>
    <col min="5637" max="5637" width="14" style="88" customWidth="1"/>
    <col min="5638" max="5638" width="15.33203125" style="88" customWidth="1"/>
    <col min="5639" max="5645" width="20" style="88" customWidth="1"/>
    <col min="5646" max="5888" width="8.83203125" style="88" customWidth="1"/>
    <col min="5889" max="5890" width="0" style="88" hidden="1" customWidth="1"/>
    <col min="5891" max="5891" width="16.5" style="88" customWidth="1"/>
    <col min="5892" max="5892" width="17.5" style="88" customWidth="1"/>
    <col min="5893" max="5893" width="14" style="88" customWidth="1"/>
    <col min="5894" max="5894" width="15.33203125" style="88" customWidth="1"/>
    <col min="5895" max="5901" width="20" style="88" customWidth="1"/>
    <col min="5902" max="6144" width="8.83203125" style="88" customWidth="1"/>
    <col min="6145" max="6146" width="0" style="88" hidden="1" customWidth="1"/>
    <col min="6147" max="6147" width="16.5" style="88" customWidth="1"/>
    <col min="6148" max="6148" width="17.5" style="88" customWidth="1"/>
    <col min="6149" max="6149" width="14" style="88" customWidth="1"/>
    <col min="6150" max="6150" width="15.33203125" style="88" customWidth="1"/>
    <col min="6151" max="6157" width="20" style="88" customWidth="1"/>
    <col min="6158" max="6400" width="8.83203125" style="88" customWidth="1"/>
    <col min="6401" max="6402" width="0" style="88" hidden="1" customWidth="1"/>
    <col min="6403" max="6403" width="16.5" style="88" customWidth="1"/>
    <col min="6404" max="6404" width="17.5" style="88" customWidth="1"/>
    <col min="6405" max="6405" width="14" style="88" customWidth="1"/>
    <col min="6406" max="6406" width="15.33203125" style="88" customWidth="1"/>
    <col min="6407" max="6413" width="20" style="88" customWidth="1"/>
    <col min="6414" max="6656" width="8.83203125" style="88" customWidth="1"/>
    <col min="6657" max="6658" width="0" style="88" hidden="1" customWidth="1"/>
    <col min="6659" max="6659" width="16.5" style="88" customWidth="1"/>
    <col min="6660" max="6660" width="17.5" style="88" customWidth="1"/>
    <col min="6661" max="6661" width="14" style="88" customWidth="1"/>
    <col min="6662" max="6662" width="15.33203125" style="88" customWidth="1"/>
    <col min="6663" max="6669" width="20" style="88" customWidth="1"/>
    <col min="6670" max="6912" width="8.83203125" style="88" customWidth="1"/>
    <col min="6913" max="6914" width="0" style="88" hidden="1" customWidth="1"/>
    <col min="6915" max="6915" width="16.5" style="88" customWidth="1"/>
    <col min="6916" max="6916" width="17.5" style="88" customWidth="1"/>
    <col min="6917" max="6917" width="14" style="88" customWidth="1"/>
    <col min="6918" max="6918" width="15.33203125" style="88" customWidth="1"/>
    <col min="6919" max="6925" width="20" style="88" customWidth="1"/>
    <col min="6926" max="7168" width="8.83203125" style="88" customWidth="1"/>
    <col min="7169" max="7170" width="0" style="88" hidden="1" customWidth="1"/>
    <col min="7171" max="7171" width="16.5" style="88" customWidth="1"/>
    <col min="7172" max="7172" width="17.5" style="88" customWidth="1"/>
    <col min="7173" max="7173" width="14" style="88" customWidth="1"/>
    <col min="7174" max="7174" width="15.33203125" style="88" customWidth="1"/>
    <col min="7175" max="7181" width="20" style="88" customWidth="1"/>
    <col min="7182" max="7424" width="8.83203125" style="88" customWidth="1"/>
    <col min="7425" max="7426" width="0" style="88" hidden="1" customWidth="1"/>
    <col min="7427" max="7427" width="16.5" style="88" customWidth="1"/>
    <col min="7428" max="7428" width="17.5" style="88" customWidth="1"/>
    <col min="7429" max="7429" width="14" style="88" customWidth="1"/>
    <col min="7430" max="7430" width="15.33203125" style="88" customWidth="1"/>
    <col min="7431" max="7437" width="20" style="88" customWidth="1"/>
    <col min="7438" max="7680" width="8.83203125" style="88" customWidth="1"/>
    <col min="7681" max="7682" width="0" style="88" hidden="1" customWidth="1"/>
    <col min="7683" max="7683" width="16.5" style="88" customWidth="1"/>
    <col min="7684" max="7684" width="17.5" style="88" customWidth="1"/>
    <col min="7685" max="7685" width="14" style="88" customWidth="1"/>
    <col min="7686" max="7686" width="15.33203125" style="88" customWidth="1"/>
    <col min="7687" max="7693" width="20" style="88" customWidth="1"/>
    <col min="7694" max="7936" width="8.83203125" style="88" customWidth="1"/>
    <col min="7937" max="7938" width="0" style="88" hidden="1" customWidth="1"/>
    <col min="7939" max="7939" width="16.5" style="88" customWidth="1"/>
    <col min="7940" max="7940" width="17.5" style="88" customWidth="1"/>
    <col min="7941" max="7941" width="14" style="88" customWidth="1"/>
    <col min="7942" max="7942" width="15.33203125" style="88" customWidth="1"/>
    <col min="7943" max="7949" width="20" style="88" customWidth="1"/>
    <col min="7950" max="8192" width="8.83203125" style="88" customWidth="1"/>
    <col min="8193" max="8194" width="0" style="88" hidden="1" customWidth="1"/>
    <col min="8195" max="8195" width="16.5" style="88" customWidth="1"/>
    <col min="8196" max="8196" width="17.5" style="88" customWidth="1"/>
    <col min="8197" max="8197" width="14" style="88" customWidth="1"/>
    <col min="8198" max="8198" width="15.33203125" style="88" customWidth="1"/>
    <col min="8199" max="8205" width="20" style="88" customWidth="1"/>
    <col min="8206" max="8448" width="8.83203125" style="88" customWidth="1"/>
    <col min="8449" max="8450" width="0" style="88" hidden="1" customWidth="1"/>
    <col min="8451" max="8451" width="16.5" style="88" customWidth="1"/>
    <col min="8452" max="8452" width="17.5" style="88" customWidth="1"/>
    <col min="8453" max="8453" width="14" style="88" customWidth="1"/>
    <col min="8454" max="8454" width="15.33203125" style="88" customWidth="1"/>
    <col min="8455" max="8461" width="20" style="88" customWidth="1"/>
    <col min="8462" max="8704" width="8.83203125" style="88" customWidth="1"/>
    <col min="8705" max="8706" width="0" style="88" hidden="1" customWidth="1"/>
    <col min="8707" max="8707" width="16.5" style="88" customWidth="1"/>
    <col min="8708" max="8708" width="17.5" style="88" customWidth="1"/>
    <col min="8709" max="8709" width="14" style="88" customWidth="1"/>
    <col min="8710" max="8710" width="15.33203125" style="88" customWidth="1"/>
    <col min="8711" max="8717" width="20" style="88" customWidth="1"/>
    <col min="8718" max="8960" width="8.83203125" style="88" customWidth="1"/>
    <col min="8961" max="8962" width="0" style="88" hidden="1" customWidth="1"/>
    <col min="8963" max="8963" width="16.5" style="88" customWidth="1"/>
    <col min="8964" max="8964" width="17.5" style="88" customWidth="1"/>
    <col min="8965" max="8965" width="14" style="88" customWidth="1"/>
    <col min="8966" max="8966" width="15.33203125" style="88" customWidth="1"/>
    <col min="8967" max="8973" width="20" style="88" customWidth="1"/>
    <col min="8974" max="9216" width="8.83203125" style="88" customWidth="1"/>
    <col min="9217" max="9218" width="0" style="88" hidden="1" customWidth="1"/>
    <col min="9219" max="9219" width="16.5" style="88" customWidth="1"/>
    <col min="9220" max="9220" width="17.5" style="88" customWidth="1"/>
    <col min="9221" max="9221" width="14" style="88" customWidth="1"/>
    <col min="9222" max="9222" width="15.33203125" style="88" customWidth="1"/>
    <col min="9223" max="9229" width="20" style="88" customWidth="1"/>
    <col min="9230" max="9472" width="8.83203125" style="88" customWidth="1"/>
    <col min="9473" max="9474" width="0" style="88" hidden="1" customWidth="1"/>
    <col min="9475" max="9475" width="16.5" style="88" customWidth="1"/>
    <col min="9476" max="9476" width="17.5" style="88" customWidth="1"/>
    <col min="9477" max="9477" width="14" style="88" customWidth="1"/>
    <col min="9478" max="9478" width="15.33203125" style="88" customWidth="1"/>
    <col min="9479" max="9485" width="20" style="88" customWidth="1"/>
    <col min="9486" max="9728" width="8.83203125" style="88" customWidth="1"/>
    <col min="9729" max="9730" width="0" style="88" hidden="1" customWidth="1"/>
    <col min="9731" max="9731" width="16.5" style="88" customWidth="1"/>
    <col min="9732" max="9732" width="17.5" style="88" customWidth="1"/>
    <col min="9733" max="9733" width="14" style="88" customWidth="1"/>
    <col min="9734" max="9734" width="15.33203125" style="88" customWidth="1"/>
    <col min="9735" max="9741" width="20" style="88" customWidth="1"/>
    <col min="9742" max="9984" width="8.83203125" style="88" customWidth="1"/>
    <col min="9985" max="9986" width="0" style="88" hidden="1" customWidth="1"/>
    <col min="9987" max="9987" width="16.5" style="88" customWidth="1"/>
    <col min="9988" max="9988" width="17.5" style="88" customWidth="1"/>
    <col min="9989" max="9989" width="14" style="88" customWidth="1"/>
    <col min="9990" max="9990" width="15.33203125" style="88" customWidth="1"/>
    <col min="9991" max="9997" width="20" style="88" customWidth="1"/>
    <col min="9998" max="10240" width="8.83203125" style="88" customWidth="1"/>
    <col min="10241" max="10242" width="0" style="88" hidden="1" customWidth="1"/>
    <col min="10243" max="10243" width="16.5" style="88" customWidth="1"/>
    <col min="10244" max="10244" width="17.5" style="88" customWidth="1"/>
    <col min="10245" max="10245" width="14" style="88" customWidth="1"/>
    <col min="10246" max="10246" width="15.33203125" style="88" customWidth="1"/>
    <col min="10247" max="10253" width="20" style="88" customWidth="1"/>
    <col min="10254" max="10496" width="8.83203125" style="88" customWidth="1"/>
    <col min="10497" max="10498" width="0" style="88" hidden="1" customWidth="1"/>
    <col min="10499" max="10499" width="16.5" style="88" customWidth="1"/>
    <col min="10500" max="10500" width="17.5" style="88" customWidth="1"/>
    <col min="10501" max="10501" width="14" style="88" customWidth="1"/>
    <col min="10502" max="10502" width="15.33203125" style="88" customWidth="1"/>
    <col min="10503" max="10509" width="20" style="88" customWidth="1"/>
    <col min="10510" max="10752" width="8.83203125" style="88" customWidth="1"/>
    <col min="10753" max="10754" width="0" style="88" hidden="1" customWidth="1"/>
    <col min="10755" max="10755" width="16.5" style="88" customWidth="1"/>
    <col min="10756" max="10756" width="17.5" style="88" customWidth="1"/>
    <col min="10757" max="10757" width="14" style="88" customWidth="1"/>
    <col min="10758" max="10758" width="15.33203125" style="88" customWidth="1"/>
    <col min="10759" max="10765" width="20" style="88" customWidth="1"/>
    <col min="10766" max="11008" width="8.83203125" style="88" customWidth="1"/>
    <col min="11009" max="11010" width="0" style="88" hidden="1" customWidth="1"/>
    <col min="11011" max="11011" width="16.5" style="88" customWidth="1"/>
    <col min="11012" max="11012" width="17.5" style="88" customWidth="1"/>
    <col min="11013" max="11013" width="14" style="88" customWidth="1"/>
    <col min="11014" max="11014" width="15.33203125" style="88" customWidth="1"/>
    <col min="11015" max="11021" width="20" style="88" customWidth="1"/>
    <col min="11022" max="11264" width="8.83203125" style="88" customWidth="1"/>
    <col min="11265" max="11266" width="0" style="88" hidden="1" customWidth="1"/>
    <col min="11267" max="11267" width="16.5" style="88" customWidth="1"/>
    <col min="11268" max="11268" width="17.5" style="88" customWidth="1"/>
    <col min="11269" max="11269" width="14" style="88" customWidth="1"/>
    <col min="11270" max="11270" width="15.33203125" style="88" customWidth="1"/>
    <col min="11271" max="11277" width="20" style="88" customWidth="1"/>
    <col min="11278" max="11520" width="8.83203125" style="88" customWidth="1"/>
    <col min="11521" max="11522" width="0" style="88" hidden="1" customWidth="1"/>
    <col min="11523" max="11523" width="16.5" style="88" customWidth="1"/>
    <col min="11524" max="11524" width="17.5" style="88" customWidth="1"/>
    <col min="11525" max="11525" width="14" style="88" customWidth="1"/>
    <col min="11526" max="11526" width="15.33203125" style="88" customWidth="1"/>
    <col min="11527" max="11533" width="20" style="88" customWidth="1"/>
    <col min="11534" max="11776" width="8.83203125" style="88" customWidth="1"/>
    <col min="11777" max="11778" width="0" style="88" hidden="1" customWidth="1"/>
    <col min="11779" max="11779" width="16.5" style="88" customWidth="1"/>
    <col min="11780" max="11780" width="17.5" style="88" customWidth="1"/>
    <col min="11781" max="11781" width="14" style="88" customWidth="1"/>
    <col min="11782" max="11782" width="15.33203125" style="88" customWidth="1"/>
    <col min="11783" max="11789" width="20" style="88" customWidth="1"/>
    <col min="11790" max="12032" width="8.83203125" style="88" customWidth="1"/>
    <col min="12033" max="12034" width="0" style="88" hidden="1" customWidth="1"/>
    <col min="12035" max="12035" width="16.5" style="88" customWidth="1"/>
    <col min="12036" max="12036" width="17.5" style="88" customWidth="1"/>
    <col min="12037" max="12037" width="14" style="88" customWidth="1"/>
    <col min="12038" max="12038" width="15.33203125" style="88" customWidth="1"/>
    <col min="12039" max="12045" width="20" style="88" customWidth="1"/>
    <col min="12046" max="12288" width="8.83203125" style="88" customWidth="1"/>
    <col min="12289" max="12290" width="0" style="88" hidden="1" customWidth="1"/>
    <col min="12291" max="12291" width="16.5" style="88" customWidth="1"/>
    <col min="12292" max="12292" width="17.5" style="88" customWidth="1"/>
    <col min="12293" max="12293" width="14" style="88" customWidth="1"/>
    <col min="12294" max="12294" width="15.33203125" style="88" customWidth="1"/>
    <col min="12295" max="12301" width="20" style="88" customWidth="1"/>
    <col min="12302" max="12544" width="8.83203125" style="88" customWidth="1"/>
    <col min="12545" max="12546" width="0" style="88" hidden="1" customWidth="1"/>
    <col min="12547" max="12547" width="16.5" style="88" customWidth="1"/>
    <col min="12548" max="12548" width="17.5" style="88" customWidth="1"/>
    <col min="12549" max="12549" width="14" style="88" customWidth="1"/>
    <col min="12550" max="12550" width="15.33203125" style="88" customWidth="1"/>
    <col min="12551" max="12557" width="20" style="88" customWidth="1"/>
    <col min="12558" max="12800" width="8.83203125" style="88" customWidth="1"/>
    <col min="12801" max="12802" width="0" style="88" hidden="1" customWidth="1"/>
    <col min="12803" max="12803" width="16.5" style="88" customWidth="1"/>
    <col min="12804" max="12804" width="17.5" style="88" customWidth="1"/>
    <col min="12805" max="12805" width="14" style="88" customWidth="1"/>
    <col min="12806" max="12806" width="15.33203125" style="88" customWidth="1"/>
    <col min="12807" max="12813" width="20" style="88" customWidth="1"/>
    <col min="12814" max="13056" width="8.83203125" style="88" customWidth="1"/>
    <col min="13057" max="13058" width="0" style="88" hidden="1" customWidth="1"/>
    <col min="13059" max="13059" width="16.5" style="88" customWidth="1"/>
    <col min="13060" max="13060" width="17.5" style="88" customWidth="1"/>
    <col min="13061" max="13061" width="14" style="88" customWidth="1"/>
    <col min="13062" max="13062" width="15.33203125" style="88" customWidth="1"/>
    <col min="13063" max="13069" width="20" style="88" customWidth="1"/>
    <col min="13070" max="13312" width="8.83203125" style="88" customWidth="1"/>
    <col min="13313" max="13314" width="0" style="88" hidden="1" customWidth="1"/>
    <col min="13315" max="13315" width="16.5" style="88" customWidth="1"/>
    <col min="13316" max="13316" width="17.5" style="88" customWidth="1"/>
    <col min="13317" max="13317" width="14" style="88" customWidth="1"/>
    <col min="13318" max="13318" width="15.33203125" style="88" customWidth="1"/>
    <col min="13319" max="13325" width="20" style="88" customWidth="1"/>
    <col min="13326" max="13568" width="8.83203125" style="88" customWidth="1"/>
    <col min="13569" max="13570" width="0" style="88" hidden="1" customWidth="1"/>
    <col min="13571" max="13571" width="16.5" style="88" customWidth="1"/>
    <col min="13572" max="13572" width="17.5" style="88" customWidth="1"/>
    <col min="13573" max="13573" width="14" style="88" customWidth="1"/>
    <col min="13574" max="13574" width="15.33203125" style="88" customWidth="1"/>
    <col min="13575" max="13581" width="20" style="88" customWidth="1"/>
    <col min="13582" max="13824" width="8.83203125" style="88" customWidth="1"/>
    <col min="13825" max="13826" width="0" style="88" hidden="1" customWidth="1"/>
    <col min="13827" max="13827" width="16.5" style="88" customWidth="1"/>
    <col min="13828" max="13828" width="17.5" style="88" customWidth="1"/>
    <col min="13829" max="13829" width="14" style="88" customWidth="1"/>
    <col min="13830" max="13830" width="15.33203125" style="88" customWidth="1"/>
    <col min="13831" max="13837" width="20" style="88" customWidth="1"/>
    <col min="13838" max="14080" width="8.83203125" style="88" customWidth="1"/>
    <col min="14081" max="14082" width="0" style="88" hidden="1" customWidth="1"/>
    <col min="14083" max="14083" width="16.5" style="88" customWidth="1"/>
    <col min="14084" max="14084" width="17.5" style="88" customWidth="1"/>
    <col min="14085" max="14085" width="14" style="88" customWidth="1"/>
    <col min="14086" max="14086" width="15.33203125" style="88" customWidth="1"/>
    <col min="14087" max="14093" width="20" style="88" customWidth="1"/>
    <col min="14094" max="14336" width="8.83203125" style="88" customWidth="1"/>
    <col min="14337" max="14338" width="0" style="88" hidden="1" customWidth="1"/>
    <col min="14339" max="14339" width="16.5" style="88" customWidth="1"/>
    <col min="14340" max="14340" width="17.5" style="88" customWidth="1"/>
    <col min="14341" max="14341" width="14" style="88" customWidth="1"/>
    <col min="14342" max="14342" width="15.33203125" style="88" customWidth="1"/>
    <col min="14343" max="14349" width="20" style="88" customWidth="1"/>
    <col min="14350" max="14592" width="8.83203125" style="88" customWidth="1"/>
    <col min="14593" max="14594" width="0" style="88" hidden="1" customWidth="1"/>
    <col min="14595" max="14595" width="16.5" style="88" customWidth="1"/>
    <col min="14596" max="14596" width="17.5" style="88" customWidth="1"/>
    <col min="14597" max="14597" width="14" style="88" customWidth="1"/>
    <col min="14598" max="14598" width="15.33203125" style="88" customWidth="1"/>
    <col min="14599" max="14605" width="20" style="88" customWidth="1"/>
    <col min="14606" max="14848" width="8.83203125" style="88" customWidth="1"/>
    <col min="14849" max="14850" width="0" style="88" hidden="1" customWidth="1"/>
    <col min="14851" max="14851" width="16.5" style="88" customWidth="1"/>
    <col min="14852" max="14852" width="17.5" style="88" customWidth="1"/>
    <col min="14853" max="14853" width="14" style="88" customWidth="1"/>
    <col min="14854" max="14854" width="15.33203125" style="88" customWidth="1"/>
    <col min="14855" max="14861" width="20" style="88" customWidth="1"/>
    <col min="14862" max="15104" width="8.83203125" style="88" customWidth="1"/>
    <col min="15105" max="15106" width="0" style="88" hidden="1" customWidth="1"/>
    <col min="15107" max="15107" width="16.5" style="88" customWidth="1"/>
    <col min="15108" max="15108" width="17.5" style="88" customWidth="1"/>
    <col min="15109" max="15109" width="14" style="88" customWidth="1"/>
    <col min="15110" max="15110" width="15.33203125" style="88" customWidth="1"/>
    <col min="15111" max="15117" width="20" style="88" customWidth="1"/>
    <col min="15118" max="15360" width="8.83203125" style="88" customWidth="1"/>
    <col min="15361" max="15362" width="0" style="88" hidden="1" customWidth="1"/>
    <col min="15363" max="15363" width="16.5" style="88" customWidth="1"/>
    <col min="15364" max="15364" width="17.5" style="88" customWidth="1"/>
    <col min="15365" max="15365" width="14" style="88" customWidth="1"/>
    <col min="15366" max="15366" width="15.33203125" style="88" customWidth="1"/>
    <col min="15367" max="15373" width="20" style="88" customWidth="1"/>
    <col min="15374" max="15616" width="8.83203125" style="88" customWidth="1"/>
    <col min="15617" max="15618" width="0" style="88" hidden="1" customWidth="1"/>
    <col min="15619" max="15619" width="16.5" style="88" customWidth="1"/>
    <col min="15620" max="15620" width="17.5" style="88" customWidth="1"/>
    <col min="15621" max="15621" width="14" style="88" customWidth="1"/>
    <col min="15622" max="15622" width="15.33203125" style="88" customWidth="1"/>
    <col min="15623" max="15629" width="20" style="88" customWidth="1"/>
    <col min="15630" max="15872" width="8.83203125" style="88" customWidth="1"/>
    <col min="15873" max="15874" width="0" style="88" hidden="1" customWidth="1"/>
    <col min="15875" max="15875" width="16.5" style="88" customWidth="1"/>
    <col min="15876" max="15876" width="17.5" style="88" customWidth="1"/>
    <col min="15877" max="15877" width="14" style="88" customWidth="1"/>
    <col min="15878" max="15878" width="15.33203125" style="88" customWidth="1"/>
    <col min="15879" max="15885" width="20" style="88" customWidth="1"/>
    <col min="15886" max="16128" width="8.83203125" style="88" customWidth="1"/>
    <col min="16129" max="16130" width="0" style="88" hidden="1" customWidth="1"/>
    <col min="16131" max="16131" width="16.5" style="88" customWidth="1"/>
    <col min="16132" max="16132" width="17.5" style="88" customWidth="1"/>
    <col min="16133" max="16133" width="14" style="88" customWidth="1"/>
    <col min="16134" max="16134" width="15.33203125" style="88" customWidth="1"/>
    <col min="16135" max="16141" width="20" style="88" customWidth="1"/>
    <col min="16142" max="16384" width="8.83203125" style="88" customWidth="1"/>
  </cols>
  <sheetData>
    <row r="1" spans="1:17" ht="26" customHeight="1" x14ac:dyDescent="0.2">
      <c r="A1" s="87" t="s">
        <v>699</v>
      </c>
      <c r="B1" s="87" t="s">
        <v>700</v>
      </c>
      <c r="C1" s="87" t="s">
        <v>701</v>
      </c>
      <c r="D1" s="87" t="s">
        <v>702</v>
      </c>
      <c r="E1" s="87" t="s">
        <v>703</v>
      </c>
      <c r="F1" s="87" t="s">
        <v>704</v>
      </c>
      <c r="G1" s="87" t="s">
        <v>705</v>
      </c>
      <c r="H1" s="87" t="s">
        <v>706</v>
      </c>
      <c r="I1" s="87" t="s">
        <v>707</v>
      </c>
      <c r="J1" s="87" t="s">
        <v>708</v>
      </c>
      <c r="K1" s="87" t="s">
        <v>709</v>
      </c>
      <c r="L1" s="87" t="s">
        <v>710</v>
      </c>
      <c r="M1" s="87" t="s">
        <v>711</v>
      </c>
      <c r="N1" s="91" t="s">
        <v>911</v>
      </c>
    </row>
    <row r="2" spans="1:17" x14ac:dyDescent="0.2">
      <c r="A2" s="88">
        <v>325129</v>
      </c>
      <c r="B2" s="88">
        <v>15747</v>
      </c>
      <c r="C2" s="88" t="s">
        <v>712</v>
      </c>
      <c r="D2" s="88" t="s">
        <v>713</v>
      </c>
      <c r="E2" s="88" t="s">
        <v>560</v>
      </c>
      <c r="F2" s="89">
        <v>1</v>
      </c>
      <c r="G2" s="90" t="s">
        <v>714</v>
      </c>
      <c r="H2" s="90" t="s">
        <v>715</v>
      </c>
      <c r="I2" s="90" t="s">
        <v>716</v>
      </c>
      <c r="J2" s="90" t="s">
        <v>717</v>
      </c>
      <c r="K2" s="90" t="s">
        <v>718</v>
      </c>
      <c r="L2" s="89">
        <v>1</v>
      </c>
      <c r="M2" s="90" t="s">
        <v>719</v>
      </c>
    </row>
    <row r="3" spans="1:17" x14ac:dyDescent="0.2">
      <c r="A3" s="88">
        <v>325129</v>
      </c>
      <c r="B3" s="88">
        <v>124497</v>
      </c>
      <c r="C3" s="88" t="s">
        <v>720</v>
      </c>
      <c r="D3" s="88" t="s">
        <v>721</v>
      </c>
      <c r="E3" s="88" t="s">
        <v>404</v>
      </c>
      <c r="F3" s="89">
        <v>11</v>
      </c>
      <c r="G3" s="90" t="s">
        <v>722</v>
      </c>
      <c r="H3" s="90" t="s">
        <v>723</v>
      </c>
      <c r="I3" s="90" t="s">
        <v>724</v>
      </c>
      <c r="J3" s="90" t="s">
        <v>725</v>
      </c>
      <c r="K3" s="90" t="s">
        <v>726</v>
      </c>
      <c r="L3" s="89">
        <v>2</v>
      </c>
      <c r="M3" s="90" t="s">
        <v>727</v>
      </c>
    </row>
    <row r="4" spans="1:17" x14ac:dyDescent="0.2">
      <c r="A4" s="88">
        <v>325129</v>
      </c>
      <c r="B4" s="88">
        <v>52539</v>
      </c>
      <c r="C4" s="88" t="s">
        <v>728</v>
      </c>
      <c r="D4" s="88" t="s">
        <v>729</v>
      </c>
      <c r="E4" s="88" t="s">
        <v>404</v>
      </c>
      <c r="F4" s="89">
        <v>2</v>
      </c>
      <c r="G4" s="90" t="s">
        <v>730</v>
      </c>
      <c r="H4" s="90" t="s">
        <v>731</v>
      </c>
      <c r="I4" s="90" t="s">
        <v>732</v>
      </c>
      <c r="J4" s="90" t="s">
        <v>733</v>
      </c>
      <c r="K4" s="90" t="s">
        <v>734</v>
      </c>
      <c r="L4" s="89">
        <v>3</v>
      </c>
      <c r="M4" s="90" t="s">
        <v>735</v>
      </c>
    </row>
    <row r="5" spans="1:17" x14ac:dyDescent="0.2">
      <c r="A5" s="88">
        <v>325129</v>
      </c>
      <c r="B5" s="88">
        <v>21487</v>
      </c>
      <c r="C5" s="88" t="s">
        <v>736</v>
      </c>
      <c r="D5" s="88" t="s">
        <v>737</v>
      </c>
      <c r="E5" s="88" t="s">
        <v>455</v>
      </c>
      <c r="F5" s="89">
        <v>4</v>
      </c>
      <c r="G5" s="90" t="s">
        <v>738</v>
      </c>
      <c r="H5" s="90" t="s">
        <v>739</v>
      </c>
      <c r="I5" s="90" t="s">
        <v>740</v>
      </c>
      <c r="J5" s="90" t="s">
        <v>741</v>
      </c>
      <c r="K5" s="90" t="s">
        <v>742</v>
      </c>
      <c r="L5" s="89">
        <v>4</v>
      </c>
      <c r="M5" s="90" t="s">
        <v>743</v>
      </c>
    </row>
    <row r="6" spans="1:17" x14ac:dyDescent="0.2">
      <c r="A6" s="88">
        <v>325129</v>
      </c>
      <c r="B6" s="88">
        <v>71406</v>
      </c>
      <c r="C6" s="88" t="s">
        <v>744</v>
      </c>
      <c r="D6" s="88" t="s">
        <v>745</v>
      </c>
      <c r="E6" s="88" t="s">
        <v>407</v>
      </c>
      <c r="F6" s="89">
        <v>5</v>
      </c>
      <c r="G6" s="90" t="s">
        <v>746</v>
      </c>
      <c r="H6" s="90" t="s">
        <v>731</v>
      </c>
      <c r="I6" s="90" t="s">
        <v>747</v>
      </c>
      <c r="J6" s="90" t="s">
        <v>748</v>
      </c>
      <c r="K6" s="90" t="s">
        <v>749</v>
      </c>
      <c r="L6" s="89">
        <v>5</v>
      </c>
      <c r="M6" s="90" t="s">
        <v>750</v>
      </c>
      <c r="N6" s="59">
        <v>1200</v>
      </c>
    </row>
    <row r="7" spans="1:17" x14ac:dyDescent="0.2">
      <c r="A7" s="88">
        <v>325129</v>
      </c>
      <c r="B7" s="88">
        <v>124026</v>
      </c>
      <c r="C7" s="88" t="s">
        <v>751</v>
      </c>
      <c r="D7" s="88" t="s">
        <v>752</v>
      </c>
      <c r="E7" s="88" t="s">
        <v>404</v>
      </c>
      <c r="F7" s="89">
        <v>15</v>
      </c>
      <c r="G7" s="90" t="s">
        <v>753</v>
      </c>
      <c r="H7" s="90" t="s">
        <v>754</v>
      </c>
      <c r="I7" s="90" t="s">
        <v>755</v>
      </c>
      <c r="J7" s="90" t="s">
        <v>756</v>
      </c>
      <c r="K7" s="90" t="s">
        <v>757</v>
      </c>
      <c r="L7" s="89">
        <v>6</v>
      </c>
      <c r="M7" s="90" t="s">
        <v>758</v>
      </c>
    </row>
    <row r="8" spans="1:17" x14ac:dyDescent="0.2">
      <c r="A8" s="88">
        <v>325129</v>
      </c>
      <c r="B8" s="88">
        <v>57317</v>
      </c>
      <c r="C8" s="88" t="s">
        <v>759</v>
      </c>
      <c r="D8" s="88" t="s">
        <v>760</v>
      </c>
      <c r="E8" s="88" t="s">
        <v>407</v>
      </c>
      <c r="F8" s="89">
        <v>16</v>
      </c>
      <c r="G8" s="90" t="s">
        <v>761</v>
      </c>
      <c r="H8" s="90" t="s">
        <v>762</v>
      </c>
      <c r="I8" s="90" t="s">
        <v>763</v>
      </c>
      <c r="J8" s="90" t="s">
        <v>733</v>
      </c>
      <c r="K8" s="90" t="s">
        <v>764</v>
      </c>
      <c r="L8" s="89">
        <v>7</v>
      </c>
      <c r="M8" s="90" t="s">
        <v>765</v>
      </c>
    </row>
    <row r="9" spans="1:17" x14ac:dyDescent="0.2">
      <c r="A9" s="88">
        <v>325129</v>
      </c>
      <c r="B9" s="88">
        <v>74245</v>
      </c>
      <c r="C9" s="88" t="s">
        <v>766</v>
      </c>
      <c r="D9" s="88" t="s">
        <v>767</v>
      </c>
      <c r="E9" s="88" t="s">
        <v>407</v>
      </c>
      <c r="F9" s="89">
        <v>29</v>
      </c>
      <c r="G9" s="90" t="s">
        <v>768</v>
      </c>
      <c r="H9" s="90" t="s">
        <v>739</v>
      </c>
      <c r="I9" s="90" t="s">
        <v>769</v>
      </c>
      <c r="J9" s="90" t="s">
        <v>770</v>
      </c>
      <c r="K9" s="90" t="s">
        <v>771</v>
      </c>
      <c r="L9" s="89">
        <v>8</v>
      </c>
      <c r="M9" s="90" t="s">
        <v>772</v>
      </c>
    </row>
    <row r="10" spans="1:17" x14ac:dyDescent="0.2">
      <c r="A10" s="88">
        <v>325129</v>
      </c>
      <c r="B10" s="88">
        <v>110519</v>
      </c>
      <c r="C10" s="88" t="s">
        <v>179</v>
      </c>
      <c r="D10" s="88" t="s">
        <v>773</v>
      </c>
      <c r="E10" s="88" t="s">
        <v>407</v>
      </c>
      <c r="F10" s="89">
        <v>31</v>
      </c>
      <c r="G10" s="90" t="s">
        <v>753</v>
      </c>
      <c r="H10" s="90" t="s">
        <v>774</v>
      </c>
      <c r="I10" s="90" t="s">
        <v>775</v>
      </c>
      <c r="J10" s="90" t="s">
        <v>733</v>
      </c>
      <c r="K10" s="90" t="s">
        <v>776</v>
      </c>
      <c r="L10" s="89">
        <v>9</v>
      </c>
      <c r="M10" s="90" t="s">
        <v>777</v>
      </c>
      <c r="N10" s="59">
        <v>1110</v>
      </c>
    </row>
    <row r="11" spans="1:17" x14ac:dyDescent="0.2">
      <c r="A11" s="88">
        <v>325129</v>
      </c>
      <c r="B11" s="88">
        <v>58504</v>
      </c>
      <c r="C11" s="88" t="s">
        <v>778</v>
      </c>
      <c r="D11" s="88" t="s">
        <v>779</v>
      </c>
      <c r="E11" s="88" t="s">
        <v>780</v>
      </c>
      <c r="F11" s="89">
        <v>7</v>
      </c>
      <c r="G11" s="90" t="s">
        <v>753</v>
      </c>
      <c r="H11" s="90" t="s">
        <v>731</v>
      </c>
      <c r="I11" s="90" t="s">
        <v>747</v>
      </c>
      <c r="J11" s="90" t="s">
        <v>781</v>
      </c>
      <c r="K11" s="90" t="s">
        <v>782</v>
      </c>
      <c r="L11" s="89">
        <v>10</v>
      </c>
      <c r="M11" s="90" t="s">
        <v>783</v>
      </c>
    </row>
    <row r="12" spans="1:17" x14ac:dyDescent="0.2">
      <c r="A12" s="88">
        <v>325129</v>
      </c>
      <c r="B12" s="88">
        <v>124447</v>
      </c>
      <c r="C12" s="88" t="s">
        <v>784</v>
      </c>
      <c r="D12" s="88" t="s">
        <v>785</v>
      </c>
      <c r="E12" s="88" t="s">
        <v>407</v>
      </c>
      <c r="F12" s="89">
        <v>17</v>
      </c>
      <c r="G12" s="90" t="s">
        <v>786</v>
      </c>
      <c r="H12" s="90" t="s">
        <v>715</v>
      </c>
      <c r="I12" s="90" t="s">
        <v>787</v>
      </c>
      <c r="J12" s="90" t="s">
        <v>781</v>
      </c>
      <c r="K12" s="90" t="s">
        <v>788</v>
      </c>
      <c r="L12" s="89">
        <v>11</v>
      </c>
      <c r="M12" s="90" t="s">
        <v>789</v>
      </c>
    </row>
    <row r="13" spans="1:17" x14ac:dyDescent="0.2">
      <c r="A13" s="88">
        <v>325129</v>
      </c>
      <c r="B13" s="88">
        <v>116302</v>
      </c>
      <c r="C13" s="88" t="s">
        <v>186</v>
      </c>
      <c r="D13" s="88" t="s">
        <v>790</v>
      </c>
      <c r="E13" s="88" t="s">
        <v>407</v>
      </c>
      <c r="F13" s="89">
        <v>24</v>
      </c>
      <c r="G13" s="90" t="s">
        <v>791</v>
      </c>
      <c r="H13" s="90" t="s">
        <v>762</v>
      </c>
      <c r="I13" s="90" t="s">
        <v>792</v>
      </c>
      <c r="J13" s="90" t="s">
        <v>733</v>
      </c>
      <c r="K13" s="90" t="s">
        <v>793</v>
      </c>
      <c r="L13" s="89">
        <v>12</v>
      </c>
      <c r="M13" s="90" t="s">
        <v>794</v>
      </c>
      <c r="N13" s="59">
        <v>1026.75</v>
      </c>
    </row>
    <row r="14" spans="1:17" x14ac:dyDescent="0.2">
      <c r="A14" s="88">
        <v>325129</v>
      </c>
      <c r="B14" s="88">
        <v>52197</v>
      </c>
      <c r="C14" s="88" t="s">
        <v>205</v>
      </c>
      <c r="D14" s="88" t="s">
        <v>204</v>
      </c>
      <c r="E14" s="88" t="s">
        <v>407</v>
      </c>
      <c r="F14" s="89">
        <v>12</v>
      </c>
      <c r="G14" s="90" t="s">
        <v>746</v>
      </c>
      <c r="H14" s="90" t="s">
        <v>731</v>
      </c>
      <c r="I14" s="90" t="s">
        <v>795</v>
      </c>
      <c r="J14" s="90" t="s">
        <v>717</v>
      </c>
      <c r="K14" s="90" t="s">
        <v>796</v>
      </c>
      <c r="L14" s="89">
        <v>13</v>
      </c>
      <c r="M14" s="90" t="s">
        <v>797</v>
      </c>
      <c r="N14" s="59">
        <v>949.74</v>
      </c>
      <c r="Q14" s="91"/>
    </row>
    <row r="15" spans="1:17" x14ac:dyDescent="0.2">
      <c r="A15" s="88">
        <v>325129</v>
      </c>
      <c r="B15" s="88">
        <v>47622</v>
      </c>
      <c r="C15" s="88" t="s">
        <v>798</v>
      </c>
      <c r="D15" s="88" t="s">
        <v>799</v>
      </c>
      <c r="E15" s="88" t="s">
        <v>404</v>
      </c>
      <c r="F15" s="89">
        <v>8</v>
      </c>
      <c r="G15" s="90" t="s">
        <v>800</v>
      </c>
      <c r="H15" s="90" t="s">
        <v>762</v>
      </c>
      <c r="I15" s="90" t="s">
        <v>732</v>
      </c>
      <c r="J15" s="90" t="s">
        <v>801</v>
      </c>
      <c r="K15" s="90" t="s">
        <v>802</v>
      </c>
      <c r="L15" s="89">
        <v>14</v>
      </c>
      <c r="M15" s="90" t="s">
        <v>803</v>
      </c>
      <c r="Q15" s="91"/>
    </row>
    <row r="16" spans="1:17" x14ac:dyDescent="0.2">
      <c r="A16" s="88">
        <v>325129</v>
      </c>
      <c r="B16" s="88">
        <v>39371</v>
      </c>
      <c r="C16" s="88" t="s">
        <v>804</v>
      </c>
      <c r="D16" s="88" t="s">
        <v>805</v>
      </c>
      <c r="E16" s="88" t="s">
        <v>407</v>
      </c>
      <c r="F16" s="89">
        <v>21</v>
      </c>
      <c r="G16" s="90" t="s">
        <v>806</v>
      </c>
      <c r="H16" s="90" t="s">
        <v>762</v>
      </c>
      <c r="I16" s="90" t="s">
        <v>747</v>
      </c>
      <c r="J16" s="90" t="s">
        <v>781</v>
      </c>
      <c r="K16" s="90" t="s">
        <v>807</v>
      </c>
      <c r="L16" s="89">
        <v>15</v>
      </c>
      <c r="M16" s="90" t="s">
        <v>808</v>
      </c>
      <c r="Q16" s="91"/>
    </row>
    <row r="17" spans="1:17" x14ac:dyDescent="0.2">
      <c r="A17" s="88">
        <v>325129</v>
      </c>
      <c r="B17" s="88">
        <v>88231</v>
      </c>
      <c r="C17" s="88" t="s">
        <v>809</v>
      </c>
      <c r="D17" s="88" t="s">
        <v>810</v>
      </c>
      <c r="E17" s="88" t="s">
        <v>404</v>
      </c>
      <c r="F17" s="89">
        <v>26</v>
      </c>
      <c r="G17" s="90" t="s">
        <v>811</v>
      </c>
      <c r="H17" s="90" t="s">
        <v>812</v>
      </c>
      <c r="I17" s="90" t="s">
        <v>813</v>
      </c>
      <c r="J17" s="90" t="s">
        <v>801</v>
      </c>
      <c r="K17" s="90" t="s">
        <v>814</v>
      </c>
      <c r="L17" s="89">
        <v>16</v>
      </c>
      <c r="M17" s="90" t="s">
        <v>808</v>
      </c>
      <c r="Q17" s="59"/>
    </row>
    <row r="18" spans="1:17" x14ac:dyDescent="0.2">
      <c r="A18" s="88">
        <v>325129</v>
      </c>
      <c r="B18" s="88">
        <v>51439</v>
      </c>
      <c r="C18" s="88" t="s">
        <v>335</v>
      </c>
      <c r="D18" s="88" t="s">
        <v>815</v>
      </c>
      <c r="E18" s="88" t="s">
        <v>404</v>
      </c>
      <c r="F18" s="89">
        <v>3</v>
      </c>
      <c r="G18" s="90" t="s">
        <v>730</v>
      </c>
      <c r="H18" s="90" t="s">
        <v>816</v>
      </c>
      <c r="I18" s="90" t="s">
        <v>817</v>
      </c>
      <c r="J18" s="90" t="s">
        <v>770</v>
      </c>
      <c r="K18" s="90" t="s">
        <v>818</v>
      </c>
      <c r="L18" s="89">
        <v>17</v>
      </c>
      <c r="M18" s="90" t="s">
        <v>819</v>
      </c>
      <c r="Q18" s="59"/>
    </row>
    <row r="19" spans="1:17" x14ac:dyDescent="0.2">
      <c r="A19" s="88">
        <v>325129</v>
      </c>
      <c r="B19" s="88">
        <v>107212</v>
      </c>
      <c r="C19" s="88" t="s">
        <v>182</v>
      </c>
      <c r="D19" s="88" t="s">
        <v>181</v>
      </c>
      <c r="E19" s="88" t="s">
        <v>407</v>
      </c>
      <c r="F19" s="89">
        <v>18</v>
      </c>
      <c r="G19" s="90" t="s">
        <v>820</v>
      </c>
      <c r="H19" s="90" t="s">
        <v>821</v>
      </c>
      <c r="I19" s="90" t="s">
        <v>822</v>
      </c>
      <c r="J19" s="90" t="s">
        <v>801</v>
      </c>
      <c r="K19" s="90" t="s">
        <v>823</v>
      </c>
      <c r="L19" s="89">
        <v>18</v>
      </c>
      <c r="M19" s="90" t="s">
        <v>824</v>
      </c>
      <c r="N19" s="59">
        <v>878.51</v>
      </c>
      <c r="Q19" s="91"/>
    </row>
    <row r="20" spans="1:17" x14ac:dyDescent="0.2">
      <c r="A20" s="88">
        <v>325129</v>
      </c>
      <c r="B20" s="88">
        <v>94936</v>
      </c>
      <c r="C20" s="88" t="s">
        <v>825</v>
      </c>
      <c r="D20" s="88" t="s">
        <v>826</v>
      </c>
      <c r="E20" s="88" t="s">
        <v>407</v>
      </c>
      <c r="F20" s="89">
        <v>30</v>
      </c>
      <c r="G20" s="90" t="s">
        <v>827</v>
      </c>
      <c r="H20" s="90" t="s">
        <v>774</v>
      </c>
      <c r="I20" s="90" t="s">
        <v>828</v>
      </c>
      <c r="J20" s="90" t="s">
        <v>748</v>
      </c>
      <c r="K20" s="90" t="s">
        <v>829</v>
      </c>
      <c r="L20" s="89">
        <v>19</v>
      </c>
      <c r="M20" s="90" t="s">
        <v>830</v>
      </c>
    </row>
    <row r="21" spans="1:17" x14ac:dyDescent="0.2">
      <c r="A21" s="88">
        <v>325129</v>
      </c>
      <c r="B21" s="88">
        <v>93405</v>
      </c>
      <c r="C21" s="88" t="s">
        <v>201</v>
      </c>
      <c r="D21" s="88" t="s">
        <v>831</v>
      </c>
      <c r="E21" s="88" t="s">
        <v>407</v>
      </c>
      <c r="F21" s="89">
        <v>9</v>
      </c>
      <c r="G21" s="90" t="s">
        <v>806</v>
      </c>
      <c r="H21" s="90" t="s">
        <v>812</v>
      </c>
      <c r="I21" s="90" t="s">
        <v>740</v>
      </c>
      <c r="J21" s="90" t="s">
        <v>733</v>
      </c>
      <c r="K21" s="90" t="s">
        <v>832</v>
      </c>
      <c r="L21" s="89">
        <v>20</v>
      </c>
      <c r="M21" s="90" t="s">
        <v>833</v>
      </c>
      <c r="N21" s="59">
        <v>812.62</v>
      </c>
    </row>
    <row r="22" spans="1:17" x14ac:dyDescent="0.2">
      <c r="A22" s="88">
        <v>325129</v>
      </c>
      <c r="B22" s="88">
        <v>111927</v>
      </c>
      <c r="C22" s="88" t="s">
        <v>192</v>
      </c>
      <c r="D22" s="88" t="s">
        <v>191</v>
      </c>
      <c r="E22" s="88" t="s">
        <v>407</v>
      </c>
      <c r="F22" s="89">
        <v>22</v>
      </c>
      <c r="G22" s="90" t="s">
        <v>834</v>
      </c>
      <c r="H22" s="90" t="s">
        <v>731</v>
      </c>
      <c r="I22" s="90" t="s">
        <v>835</v>
      </c>
      <c r="J22" s="90" t="s">
        <v>725</v>
      </c>
      <c r="K22" s="90" t="s">
        <v>836</v>
      </c>
      <c r="L22" s="89">
        <v>21</v>
      </c>
      <c r="M22" s="90" t="s">
        <v>837</v>
      </c>
      <c r="N22" s="59">
        <v>751.68</v>
      </c>
    </row>
    <row r="23" spans="1:17" x14ac:dyDescent="0.2">
      <c r="A23" s="88">
        <v>325129</v>
      </c>
      <c r="B23" s="88">
        <v>123365</v>
      </c>
      <c r="C23" s="88" t="s">
        <v>190</v>
      </c>
      <c r="D23" s="88" t="s">
        <v>189</v>
      </c>
      <c r="E23" s="88" t="s">
        <v>407</v>
      </c>
      <c r="F23" s="89">
        <v>27</v>
      </c>
      <c r="G23" s="90" t="s">
        <v>811</v>
      </c>
      <c r="H23" s="90" t="s">
        <v>739</v>
      </c>
      <c r="I23" s="90" t="s">
        <v>813</v>
      </c>
      <c r="J23" s="90" t="s">
        <v>781</v>
      </c>
      <c r="K23" s="90" t="s">
        <v>838</v>
      </c>
      <c r="L23" s="89">
        <v>22</v>
      </c>
      <c r="M23" s="90" t="s">
        <v>839</v>
      </c>
      <c r="N23" s="59">
        <v>695.3</v>
      </c>
    </row>
    <row r="24" spans="1:17" x14ac:dyDescent="0.2">
      <c r="A24" s="88">
        <v>325129</v>
      </c>
      <c r="B24" s="88">
        <v>111697</v>
      </c>
      <c r="C24" s="88" t="s">
        <v>840</v>
      </c>
      <c r="D24" s="88" t="s">
        <v>841</v>
      </c>
      <c r="E24" s="88" t="s">
        <v>404</v>
      </c>
      <c r="F24" s="89">
        <v>14</v>
      </c>
      <c r="G24" s="90" t="s">
        <v>842</v>
      </c>
      <c r="H24" s="90" t="s">
        <v>774</v>
      </c>
      <c r="I24" s="90" t="s">
        <v>755</v>
      </c>
      <c r="J24" s="90" t="s">
        <v>756</v>
      </c>
      <c r="K24" s="90" t="s">
        <v>843</v>
      </c>
      <c r="L24" s="89">
        <v>23</v>
      </c>
      <c r="M24" s="90" t="s">
        <v>844</v>
      </c>
    </row>
    <row r="25" spans="1:17" x14ac:dyDescent="0.2">
      <c r="A25" s="88">
        <v>325129</v>
      </c>
      <c r="B25" s="88">
        <v>123372</v>
      </c>
      <c r="C25" s="88" t="s">
        <v>184</v>
      </c>
      <c r="D25" s="88" t="s">
        <v>183</v>
      </c>
      <c r="E25" s="88" t="s">
        <v>407</v>
      </c>
      <c r="F25" s="89">
        <v>23</v>
      </c>
      <c r="G25" s="90" t="s">
        <v>845</v>
      </c>
      <c r="H25" s="90" t="s">
        <v>739</v>
      </c>
      <c r="I25" s="90" t="s">
        <v>828</v>
      </c>
      <c r="J25" s="90" t="s">
        <v>770</v>
      </c>
      <c r="K25" s="90" t="s">
        <v>846</v>
      </c>
      <c r="L25" s="89">
        <v>24</v>
      </c>
      <c r="M25" s="90" t="s">
        <v>847</v>
      </c>
      <c r="N25" s="59">
        <v>643.15</v>
      </c>
    </row>
    <row r="26" spans="1:17" x14ac:dyDescent="0.2">
      <c r="A26" s="88">
        <v>325129</v>
      </c>
      <c r="B26" s="88">
        <v>125247</v>
      </c>
      <c r="C26" s="88" t="s">
        <v>848</v>
      </c>
      <c r="D26" s="88" t="s">
        <v>849</v>
      </c>
      <c r="E26" s="88" t="s">
        <v>407</v>
      </c>
      <c r="F26" s="89">
        <v>36</v>
      </c>
      <c r="G26" s="90" t="s">
        <v>827</v>
      </c>
      <c r="H26" s="90" t="s">
        <v>739</v>
      </c>
      <c r="I26" s="90" t="s">
        <v>850</v>
      </c>
      <c r="J26" s="90" t="s">
        <v>770</v>
      </c>
      <c r="K26" s="90" t="s">
        <v>851</v>
      </c>
      <c r="L26" s="89">
        <v>25</v>
      </c>
      <c r="M26" s="90" t="s">
        <v>852</v>
      </c>
    </row>
    <row r="27" spans="1:17" x14ac:dyDescent="0.2">
      <c r="A27" s="88">
        <v>325129</v>
      </c>
      <c r="B27" s="88">
        <v>111923</v>
      </c>
      <c r="C27" s="88" t="s">
        <v>853</v>
      </c>
      <c r="D27" s="88" t="s">
        <v>854</v>
      </c>
      <c r="E27" s="88" t="s">
        <v>407</v>
      </c>
      <c r="F27" s="89">
        <v>34</v>
      </c>
      <c r="G27" s="90" t="s">
        <v>855</v>
      </c>
      <c r="H27" s="90" t="s">
        <v>856</v>
      </c>
      <c r="I27" s="90" t="s">
        <v>857</v>
      </c>
      <c r="J27" s="90" t="s">
        <v>725</v>
      </c>
      <c r="K27" s="90" t="s">
        <v>858</v>
      </c>
      <c r="L27" s="89">
        <v>26</v>
      </c>
      <c r="M27" s="90" t="s">
        <v>859</v>
      </c>
    </row>
    <row r="28" spans="1:17" x14ac:dyDescent="0.2">
      <c r="A28" s="88">
        <v>325129</v>
      </c>
      <c r="B28" s="88">
        <v>125268</v>
      </c>
      <c r="C28" s="88" t="s">
        <v>860</v>
      </c>
      <c r="D28" s="88" t="s">
        <v>861</v>
      </c>
      <c r="E28" s="88" t="s">
        <v>407</v>
      </c>
      <c r="F28" s="89">
        <v>37</v>
      </c>
      <c r="G28" s="90" t="s">
        <v>811</v>
      </c>
      <c r="H28" s="90" t="s">
        <v>762</v>
      </c>
      <c r="I28" s="90" t="s">
        <v>862</v>
      </c>
      <c r="J28" s="90" t="s">
        <v>863</v>
      </c>
      <c r="K28" s="90" t="s">
        <v>851</v>
      </c>
      <c r="L28" s="89">
        <v>27</v>
      </c>
      <c r="M28" s="90" t="s">
        <v>864</v>
      </c>
    </row>
    <row r="29" spans="1:17" x14ac:dyDescent="0.2">
      <c r="A29" s="88">
        <v>325129</v>
      </c>
      <c r="B29" s="88">
        <v>41916</v>
      </c>
      <c r="C29" s="88" t="s">
        <v>865</v>
      </c>
      <c r="D29" s="88" t="s">
        <v>866</v>
      </c>
      <c r="E29" s="88" t="s">
        <v>407</v>
      </c>
      <c r="F29" s="89">
        <v>33</v>
      </c>
      <c r="G29" s="90" t="s">
        <v>867</v>
      </c>
      <c r="H29" s="90" t="s">
        <v>868</v>
      </c>
      <c r="I29" s="90" t="s">
        <v>869</v>
      </c>
      <c r="J29" s="90" t="s">
        <v>801</v>
      </c>
      <c r="K29" s="90" t="s">
        <v>870</v>
      </c>
      <c r="L29" s="89">
        <v>28</v>
      </c>
      <c r="M29" s="90" t="s">
        <v>871</v>
      </c>
    </row>
    <row r="30" spans="1:17" x14ac:dyDescent="0.2">
      <c r="A30" s="88">
        <v>325129</v>
      </c>
      <c r="B30" s="88">
        <v>124186</v>
      </c>
      <c r="C30" s="88" t="s">
        <v>257</v>
      </c>
      <c r="D30" s="88" t="s">
        <v>256</v>
      </c>
      <c r="E30" s="88" t="s">
        <v>407</v>
      </c>
      <c r="F30" s="89">
        <v>25</v>
      </c>
      <c r="G30" s="90" t="s">
        <v>872</v>
      </c>
      <c r="H30" s="90" t="s">
        <v>856</v>
      </c>
      <c r="I30" s="90" t="s">
        <v>873</v>
      </c>
      <c r="J30" s="90" t="s">
        <v>801</v>
      </c>
      <c r="K30" s="90" t="s">
        <v>874</v>
      </c>
      <c r="L30" s="89">
        <v>29</v>
      </c>
      <c r="M30" s="90" t="s">
        <v>875</v>
      </c>
    </row>
    <row r="31" spans="1:17" x14ac:dyDescent="0.2">
      <c r="A31" s="88">
        <v>325129</v>
      </c>
      <c r="B31" s="88">
        <v>31701</v>
      </c>
      <c r="C31" s="88" t="s">
        <v>876</v>
      </c>
      <c r="D31" s="88" t="s">
        <v>877</v>
      </c>
      <c r="E31" s="88" t="s">
        <v>407</v>
      </c>
      <c r="F31" s="89">
        <v>32</v>
      </c>
      <c r="G31" s="90" t="s">
        <v>878</v>
      </c>
      <c r="H31" s="90" t="s">
        <v>879</v>
      </c>
      <c r="I31" s="90" t="s">
        <v>880</v>
      </c>
      <c r="J31" s="90" t="s">
        <v>741</v>
      </c>
      <c r="K31" s="90" t="s">
        <v>881</v>
      </c>
      <c r="L31" s="89">
        <v>30</v>
      </c>
      <c r="M31" s="90" t="s">
        <v>882</v>
      </c>
    </row>
    <row r="32" spans="1:17" x14ac:dyDescent="0.2">
      <c r="A32" s="88">
        <v>325129</v>
      </c>
      <c r="B32" s="88">
        <v>114987</v>
      </c>
      <c r="C32" s="88" t="s">
        <v>883</v>
      </c>
      <c r="D32" s="88" t="s">
        <v>884</v>
      </c>
      <c r="E32" s="88" t="s">
        <v>407</v>
      </c>
      <c r="F32" s="89">
        <v>35</v>
      </c>
      <c r="G32" s="90" t="s">
        <v>753</v>
      </c>
      <c r="H32" s="90" t="s">
        <v>762</v>
      </c>
      <c r="I32" s="90" t="s">
        <v>885</v>
      </c>
      <c r="J32" s="90" t="s">
        <v>886</v>
      </c>
      <c r="K32" s="90" t="s">
        <v>887</v>
      </c>
      <c r="L32" s="89">
        <v>31</v>
      </c>
      <c r="M32" s="90" t="s">
        <v>888</v>
      </c>
    </row>
    <row r="33" spans="1:14" x14ac:dyDescent="0.2">
      <c r="A33" s="88">
        <v>325129</v>
      </c>
      <c r="B33" s="88">
        <v>122866</v>
      </c>
      <c r="C33" s="88" t="s">
        <v>889</v>
      </c>
      <c r="D33" s="88" t="s">
        <v>890</v>
      </c>
      <c r="E33" s="88" t="s">
        <v>404</v>
      </c>
      <c r="F33" s="89">
        <v>10</v>
      </c>
      <c r="G33" s="90" t="s">
        <v>891</v>
      </c>
      <c r="H33" s="90" t="s">
        <v>739</v>
      </c>
      <c r="I33" s="90" t="s">
        <v>892</v>
      </c>
      <c r="J33" s="90" t="s">
        <v>801</v>
      </c>
      <c r="K33" s="90" t="s">
        <v>893</v>
      </c>
      <c r="L33" s="89">
        <v>32</v>
      </c>
      <c r="M33" s="90" t="s">
        <v>894</v>
      </c>
    </row>
    <row r="34" spans="1:14" x14ac:dyDescent="0.2">
      <c r="A34" s="88">
        <v>325129</v>
      </c>
      <c r="B34" s="88">
        <v>23923</v>
      </c>
      <c r="C34" s="88" t="s">
        <v>895</v>
      </c>
      <c r="D34" s="88" t="s">
        <v>896</v>
      </c>
      <c r="E34" s="88" t="s">
        <v>407</v>
      </c>
      <c r="F34" s="89">
        <v>28</v>
      </c>
      <c r="G34" s="90" t="s">
        <v>897</v>
      </c>
      <c r="H34" s="90" t="s">
        <v>879</v>
      </c>
      <c r="I34" s="90" t="s">
        <v>898</v>
      </c>
      <c r="J34" s="90" t="s">
        <v>899</v>
      </c>
      <c r="K34" s="90" t="s">
        <v>900</v>
      </c>
      <c r="L34" s="89">
        <v>33</v>
      </c>
      <c r="M34" s="90" t="s">
        <v>901</v>
      </c>
    </row>
    <row r="35" spans="1:14" x14ac:dyDescent="0.2">
      <c r="A35" s="88">
        <v>325129</v>
      </c>
      <c r="B35" s="88">
        <v>75040</v>
      </c>
      <c r="C35" s="88" t="s">
        <v>902</v>
      </c>
      <c r="D35" s="88" t="s">
        <v>903</v>
      </c>
      <c r="E35" s="88" t="s">
        <v>904</v>
      </c>
      <c r="F35" s="89">
        <v>6</v>
      </c>
      <c r="G35" s="90" t="s">
        <v>905</v>
      </c>
      <c r="H35" s="90" t="s">
        <v>905</v>
      </c>
      <c r="I35" s="90" t="s">
        <v>905</v>
      </c>
      <c r="J35" s="90" t="s">
        <v>905</v>
      </c>
      <c r="K35" s="90" t="s">
        <v>905</v>
      </c>
      <c r="L35" s="89" t="s">
        <v>906</v>
      </c>
      <c r="M35" s="90" t="s">
        <v>906</v>
      </c>
    </row>
    <row r="36" spans="1:14" x14ac:dyDescent="0.2">
      <c r="A36" s="88">
        <v>325129</v>
      </c>
      <c r="B36" s="88">
        <v>111934</v>
      </c>
      <c r="C36" s="88" t="s">
        <v>188</v>
      </c>
      <c r="D36" s="88" t="s">
        <v>907</v>
      </c>
      <c r="E36" s="88" t="s">
        <v>407</v>
      </c>
      <c r="F36" s="89">
        <v>20</v>
      </c>
      <c r="G36" s="90" t="s">
        <v>800</v>
      </c>
      <c r="H36" s="90" t="s">
        <v>754</v>
      </c>
      <c r="I36" s="90" t="s">
        <v>908</v>
      </c>
      <c r="J36" s="90" t="s">
        <v>756</v>
      </c>
      <c r="K36" s="90" t="s">
        <v>909</v>
      </c>
      <c r="L36" s="89" t="s">
        <v>910</v>
      </c>
      <c r="M36" s="90" t="s">
        <v>910</v>
      </c>
    </row>
    <row r="39" spans="1:14" x14ac:dyDescent="0.2">
      <c r="C39" s="93" t="s">
        <v>701</v>
      </c>
      <c r="D39" s="93" t="s">
        <v>702</v>
      </c>
      <c r="E39" s="93" t="s">
        <v>703</v>
      </c>
      <c r="F39" s="93" t="s">
        <v>704</v>
      </c>
      <c r="G39" s="93" t="s">
        <v>705</v>
      </c>
      <c r="H39" s="93" t="s">
        <v>706</v>
      </c>
      <c r="I39" s="93" t="s">
        <v>707</v>
      </c>
      <c r="J39" s="93" t="s">
        <v>708</v>
      </c>
      <c r="K39" s="93" t="s">
        <v>709</v>
      </c>
      <c r="L39" s="93" t="s">
        <v>710</v>
      </c>
      <c r="M39" s="93" t="s">
        <v>711</v>
      </c>
      <c r="N39" s="91" t="s">
        <v>1171</v>
      </c>
    </row>
    <row r="40" spans="1:14" ht="16" x14ac:dyDescent="0.2">
      <c r="C40" s="94" t="s">
        <v>912</v>
      </c>
      <c r="D40" s="94" t="s">
        <v>913</v>
      </c>
      <c r="E40" s="94" t="s">
        <v>404</v>
      </c>
      <c r="F40" s="95">
        <v>1</v>
      </c>
      <c r="G40" s="96" t="s">
        <v>914</v>
      </c>
      <c r="H40" s="96" t="s">
        <v>915</v>
      </c>
      <c r="I40" s="96" t="s">
        <v>916</v>
      </c>
      <c r="J40" s="96" t="s">
        <v>917</v>
      </c>
      <c r="K40" s="96" t="s">
        <v>918</v>
      </c>
      <c r="L40" s="95">
        <v>1</v>
      </c>
      <c r="M40" s="96" t="s">
        <v>919</v>
      </c>
    </row>
    <row r="41" spans="1:14" ht="16" x14ac:dyDescent="0.2">
      <c r="C41" s="94" t="s">
        <v>920</v>
      </c>
      <c r="D41" s="94" t="s">
        <v>921</v>
      </c>
      <c r="E41" s="94" t="s">
        <v>404</v>
      </c>
      <c r="F41" s="95">
        <v>18</v>
      </c>
      <c r="G41" s="96" t="s">
        <v>922</v>
      </c>
      <c r="H41" s="96" t="s">
        <v>923</v>
      </c>
      <c r="I41" s="96" t="s">
        <v>924</v>
      </c>
      <c r="J41" s="96" t="s">
        <v>770</v>
      </c>
      <c r="K41" s="96" t="s">
        <v>925</v>
      </c>
      <c r="L41" s="95">
        <v>2</v>
      </c>
      <c r="M41" s="96" t="s">
        <v>926</v>
      </c>
    </row>
    <row r="42" spans="1:14" ht="16" x14ac:dyDescent="0.2">
      <c r="C42" s="94" t="s">
        <v>927</v>
      </c>
      <c r="D42" s="94" t="s">
        <v>928</v>
      </c>
      <c r="E42" s="94" t="s">
        <v>404</v>
      </c>
      <c r="F42" s="95">
        <v>7</v>
      </c>
      <c r="G42" s="96" t="s">
        <v>929</v>
      </c>
      <c r="H42" s="96" t="s">
        <v>723</v>
      </c>
      <c r="I42" s="96" t="s">
        <v>930</v>
      </c>
      <c r="J42" s="96" t="s">
        <v>931</v>
      </c>
      <c r="K42" s="96" t="s">
        <v>932</v>
      </c>
      <c r="L42" s="95">
        <v>3</v>
      </c>
      <c r="M42" s="96" t="s">
        <v>933</v>
      </c>
    </row>
    <row r="43" spans="1:14" ht="16" x14ac:dyDescent="0.2">
      <c r="C43" s="94" t="s">
        <v>934</v>
      </c>
      <c r="D43" s="94" t="s">
        <v>935</v>
      </c>
      <c r="E43" s="94" t="s">
        <v>936</v>
      </c>
      <c r="F43" s="95">
        <v>4</v>
      </c>
      <c r="G43" s="96" t="s">
        <v>937</v>
      </c>
      <c r="H43" s="96" t="s">
        <v>715</v>
      </c>
      <c r="I43" s="96" t="s">
        <v>938</v>
      </c>
      <c r="J43" s="96" t="s">
        <v>917</v>
      </c>
      <c r="K43" s="96" t="s">
        <v>939</v>
      </c>
      <c r="L43" s="95">
        <v>4</v>
      </c>
      <c r="M43" s="96" t="s">
        <v>940</v>
      </c>
    </row>
    <row r="44" spans="1:14" ht="16" x14ac:dyDescent="0.2">
      <c r="C44" s="94" t="s">
        <v>941</v>
      </c>
      <c r="D44" s="94" t="s">
        <v>942</v>
      </c>
      <c r="E44" s="94" t="s">
        <v>404</v>
      </c>
      <c r="F44" s="95">
        <v>5</v>
      </c>
      <c r="G44" s="96" t="s">
        <v>943</v>
      </c>
      <c r="H44" s="96" t="s">
        <v>944</v>
      </c>
      <c r="I44" s="96" t="s">
        <v>945</v>
      </c>
      <c r="J44" s="96" t="s">
        <v>863</v>
      </c>
      <c r="K44" s="96" t="s">
        <v>946</v>
      </c>
      <c r="L44" s="95">
        <v>5</v>
      </c>
      <c r="M44" s="96" t="s">
        <v>947</v>
      </c>
    </row>
    <row r="45" spans="1:14" ht="16" x14ac:dyDescent="0.2">
      <c r="C45" s="94" t="s">
        <v>948</v>
      </c>
      <c r="D45" s="94" t="s">
        <v>949</v>
      </c>
      <c r="E45" s="94" t="s">
        <v>404</v>
      </c>
      <c r="F45" s="95">
        <v>22</v>
      </c>
      <c r="G45" s="96" t="s">
        <v>950</v>
      </c>
      <c r="H45" s="96" t="s">
        <v>951</v>
      </c>
      <c r="I45" s="96" t="s">
        <v>952</v>
      </c>
      <c r="J45" s="96" t="s">
        <v>863</v>
      </c>
      <c r="K45" s="96" t="s">
        <v>953</v>
      </c>
      <c r="L45" s="95">
        <v>6</v>
      </c>
      <c r="M45" s="96" t="s">
        <v>954</v>
      </c>
    </row>
    <row r="46" spans="1:14" ht="16" x14ac:dyDescent="0.2">
      <c r="C46" s="94" t="s">
        <v>955</v>
      </c>
      <c r="D46" s="94" t="s">
        <v>956</v>
      </c>
      <c r="E46" s="94" t="s">
        <v>434</v>
      </c>
      <c r="F46" s="95">
        <v>10</v>
      </c>
      <c r="G46" s="96" t="s">
        <v>957</v>
      </c>
      <c r="H46" s="96" t="s">
        <v>958</v>
      </c>
      <c r="I46" s="96" t="s">
        <v>959</v>
      </c>
      <c r="J46" s="96" t="s">
        <v>717</v>
      </c>
      <c r="K46" s="96" t="s">
        <v>960</v>
      </c>
      <c r="L46" s="95">
        <v>7</v>
      </c>
      <c r="M46" s="96" t="s">
        <v>961</v>
      </c>
    </row>
    <row r="47" spans="1:14" ht="16" x14ac:dyDescent="0.2">
      <c r="C47" s="94" t="s">
        <v>962</v>
      </c>
      <c r="D47" s="94" t="s">
        <v>963</v>
      </c>
      <c r="E47" s="94" t="s">
        <v>407</v>
      </c>
      <c r="F47" s="95">
        <v>3</v>
      </c>
      <c r="G47" s="96" t="s">
        <v>964</v>
      </c>
      <c r="H47" s="96" t="s">
        <v>944</v>
      </c>
      <c r="I47" s="96" t="s">
        <v>965</v>
      </c>
      <c r="J47" s="96" t="s">
        <v>863</v>
      </c>
      <c r="K47" s="96" t="s">
        <v>966</v>
      </c>
      <c r="L47" s="95">
        <v>8</v>
      </c>
      <c r="M47" s="96" t="s">
        <v>967</v>
      </c>
    </row>
    <row r="48" spans="1:14" ht="16" x14ac:dyDescent="0.2">
      <c r="C48" s="94" t="s">
        <v>215</v>
      </c>
      <c r="D48" s="94" t="s">
        <v>968</v>
      </c>
      <c r="E48" s="94" t="s">
        <v>407</v>
      </c>
      <c r="F48" s="95">
        <v>15</v>
      </c>
      <c r="G48" s="96" t="s">
        <v>969</v>
      </c>
      <c r="H48" s="96" t="s">
        <v>958</v>
      </c>
      <c r="I48" s="96" t="s">
        <v>970</v>
      </c>
      <c r="J48" s="96" t="s">
        <v>971</v>
      </c>
      <c r="K48" s="96" t="s">
        <v>972</v>
      </c>
      <c r="L48" s="95">
        <v>9</v>
      </c>
      <c r="M48" s="96" t="s">
        <v>973</v>
      </c>
      <c r="N48" s="59">
        <v>1200</v>
      </c>
    </row>
    <row r="49" spans="3:17" ht="16" x14ac:dyDescent="0.2">
      <c r="C49" s="94" t="s">
        <v>974</v>
      </c>
      <c r="D49" s="94" t="s">
        <v>975</v>
      </c>
      <c r="E49" s="94" t="s">
        <v>434</v>
      </c>
      <c r="F49" s="95">
        <v>25</v>
      </c>
      <c r="G49" s="96" t="s">
        <v>976</v>
      </c>
      <c r="H49" s="96" t="s">
        <v>977</v>
      </c>
      <c r="I49" s="96" t="s">
        <v>978</v>
      </c>
      <c r="J49" s="96" t="s">
        <v>748</v>
      </c>
      <c r="K49" s="96" t="s">
        <v>979</v>
      </c>
      <c r="L49" s="95">
        <v>10</v>
      </c>
      <c r="M49" s="96" t="s">
        <v>980</v>
      </c>
    </row>
    <row r="50" spans="3:17" ht="16" x14ac:dyDescent="0.2">
      <c r="C50" s="94" t="s">
        <v>981</v>
      </c>
      <c r="D50" s="94" t="s">
        <v>982</v>
      </c>
      <c r="E50" s="94" t="s">
        <v>434</v>
      </c>
      <c r="F50" s="95">
        <v>24</v>
      </c>
      <c r="G50" s="96" t="s">
        <v>983</v>
      </c>
      <c r="H50" s="96" t="s">
        <v>984</v>
      </c>
      <c r="I50" s="96" t="s">
        <v>985</v>
      </c>
      <c r="J50" s="96" t="s">
        <v>917</v>
      </c>
      <c r="K50" s="96" t="s">
        <v>986</v>
      </c>
      <c r="L50" s="95">
        <v>11</v>
      </c>
      <c r="M50" s="96" t="s">
        <v>987</v>
      </c>
    </row>
    <row r="51" spans="3:17" ht="16" x14ac:dyDescent="0.2">
      <c r="C51" s="94" t="s">
        <v>988</v>
      </c>
      <c r="D51" s="94" t="s">
        <v>989</v>
      </c>
      <c r="E51" s="94" t="s">
        <v>407</v>
      </c>
      <c r="F51" s="95">
        <v>28</v>
      </c>
      <c r="G51" s="96" t="s">
        <v>990</v>
      </c>
      <c r="H51" s="96" t="s">
        <v>951</v>
      </c>
      <c r="I51" s="96" t="s">
        <v>991</v>
      </c>
      <c r="J51" s="96" t="s">
        <v>725</v>
      </c>
      <c r="K51" s="96" t="s">
        <v>992</v>
      </c>
      <c r="L51" s="95">
        <v>12</v>
      </c>
      <c r="M51" s="96" t="s">
        <v>993</v>
      </c>
      <c r="N51" s="59">
        <v>1110</v>
      </c>
    </row>
    <row r="52" spans="3:17" ht="16" x14ac:dyDescent="0.2">
      <c r="C52" s="94" t="s">
        <v>994</v>
      </c>
      <c r="D52" s="94" t="s">
        <v>995</v>
      </c>
      <c r="E52" s="94" t="s">
        <v>404</v>
      </c>
      <c r="F52" s="95">
        <v>2</v>
      </c>
      <c r="G52" s="96" t="s">
        <v>996</v>
      </c>
      <c r="H52" s="96" t="s">
        <v>997</v>
      </c>
      <c r="I52" s="96" t="s">
        <v>998</v>
      </c>
      <c r="J52" s="96" t="s">
        <v>725</v>
      </c>
      <c r="K52" s="96" t="s">
        <v>999</v>
      </c>
      <c r="L52" s="95">
        <v>13</v>
      </c>
      <c r="M52" s="96" t="s">
        <v>1000</v>
      </c>
    </row>
    <row r="53" spans="3:17" ht="16" x14ac:dyDescent="0.2">
      <c r="C53" s="94" t="s">
        <v>246</v>
      </c>
      <c r="D53" s="94" t="s">
        <v>198</v>
      </c>
      <c r="E53" s="94" t="s">
        <v>407</v>
      </c>
      <c r="F53" s="95">
        <v>30</v>
      </c>
      <c r="G53" s="96" t="s">
        <v>1001</v>
      </c>
      <c r="H53" s="96" t="s">
        <v>977</v>
      </c>
      <c r="I53" s="96" t="s">
        <v>1002</v>
      </c>
      <c r="J53" s="96" t="s">
        <v>917</v>
      </c>
      <c r="K53" s="96" t="s">
        <v>1003</v>
      </c>
      <c r="L53" s="95">
        <v>14</v>
      </c>
      <c r="M53" s="96" t="s">
        <v>1004</v>
      </c>
      <c r="N53" s="59">
        <v>1026.75</v>
      </c>
    </row>
    <row r="54" spans="3:17" ht="16" x14ac:dyDescent="0.2">
      <c r="C54" s="94" t="s">
        <v>1005</v>
      </c>
      <c r="D54" s="94" t="s">
        <v>1006</v>
      </c>
      <c r="E54" s="94" t="s">
        <v>407</v>
      </c>
      <c r="F54" s="95">
        <v>31</v>
      </c>
      <c r="G54" s="96" t="s">
        <v>1007</v>
      </c>
      <c r="H54" s="96" t="s">
        <v>923</v>
      </c>
      <c r="I54" s="96" t="s">
        <v>1008</v>
      </c>
      <c r="J54" s="96" t="s">
        <v>733</v>
      </c>
      <c r="K54" s="96" t="s">
        <v>1009</v>
      </c>
      <c r="L54" s="95">
        <v>15</v>
      </c>
      <c r="M54" s="96" t="s">
        <v>1010</v>
      </c>
    </row>
    <row r="55" spans="3:17" ht="16" x14ac:dyDescent="0.2">
      <c r="C55" s="94" t="s">
        <v>994</v>
      </c>
      <c r="D55" s="94" t="s">
        <v>884</v>
      </c>
      <c r="E55" s="94" t="s">
        <v>407</v>
      </c>
      <c r="F55" s="95">
        <v>27</v>
      </c>
      <c r="G55" s="96" t="s">
        <v>1011</v>
      </c>
      <c r="H55" s="96" t="s">
        <v>977</v>
      </c>
      <c r="I55" s="96" t="s">
        <v>1012</v>
      </c>
      <c r="J55" s="96" t="s">
        <v>725</v>
      </c>
      <c r="K55" s="96" t="s">
        <v>1013</v>
      </c>
      <c r="L55" s="95">
        <v>16</v>
      </c>
      <c r="M55" s="96" t="s">
        <v>1014</v>
      </c>
    </row>
    <row r="56" spans="3:17" ht="16" x14ac:dyDescent="0.2">
      <c r="C56" s="94" t="s">
        <v>239</v>
      </c>
      <c r="D56" s="94" t="s">
        <v>238</v>
      </c>
      <c r="E56" s="94" t="s">
        <v>407</v>
      </c>
      <c r="F56" s="95">
        <v>20</v>
      </c>
      <c r="G56" s="96" t="s">
        <v>1015</v>
      </c>
      <c r="H56" s="96" t="s">
        <v>715</v>
      </c>
      <c r="I56" s="96" t="s">
        <v>1016</v>
      </c>
      <c r="J56" s="96" t="s">
        <v>748</v>
      </c>
      <c r="K56" s="96" t="s">
        <v>1017</v>
      </c>
      <c r="L56" s="95">
        <v>17</v>
      </c>
      <c r="M56" s="96" t="s">
        <v>1018</v>
      </c>
      <c r="N56" s="59">
        <v>949.74</v>
      </c>
    </row>
    <row r="57" spans="3:17" ht="16" x14ac:dyDescent="0.2">
      <c r="C57" s="94" t="s">
        <v>1019</v>
      </c>
      <c r="D57" s="94" t="s">
        <v>1020</v>
      </c>
      <c r="E57" s="94" t="s">
        <v>407</v>
      </c>
      <c r="F57" s="95">
        <v>23</v>
      </c>
      <c r="G57" s="96" t="s">
        <v>1021</v>
      </c>
      <c r="H57" s="96" t="s">
        <v>715</v>
      </c>
      <c r="I57" s="96" t="s">
        <v>1022</v>
      </c>
      <c r="J57" s="96" t="s">
        <v>917</v>
      </c>
      <c r="K57" s="96" t="s">
        <v>1023</v>
      </c>
      <c r="L57" s="95">
        <v>18</v>
      </c>
      <c r="M57" s="96" t="s">
        <v>1024</v>
      </c>
      <c r="P57" s="91"/>
      <c r="Q57" s="91"/>
    </row>
    <row r="58" spans="3:17" ht="16" x14ac:dyDescent="0.2">
      <c r="C58" s="94" t="s">
        <v>242</v>
      </c>
      <c r="D58" s="94" t="s">
        <v>1025</v>
      </c>
      <c r="E58" s="94" t="s">
        <v>407</v>
      </c>
      <c r="F58" s="95">
        <v>26</v>
      </c>
      <c r="G58" s="96" t="s">
        <v>1026</v>
      </c>
      <c r="H58" s="96" t="s">
        <v>944</v>
      </c>
      <c r="I58" s="96" t="s">
        <v>1027</v>
      </c>
      <c r="J58" s="96" t="s">
        <v>748</v>
      </c>
      <c r="K58" s="96" t="s">
        <v>1028</v>
      </c>
      <c r="L58" s="95">
        <v>19</v>
      </c>
      <c r="M58" s="96" t="s">
        <v>1029</v>
      </c>
      <c r="N58" s="59">
        <v>878.51</v>
      </c>
      <c r="P58" s="91"/>
      <c r="Q58" s="59"/>
    </row>
    <row r="59" spans="3:17" ht="16" x14ac:dyDescent="0.2">
      <c r="C59" s="94" t="s">
        <v>1030</v>
      </c>
      <c r="D59" s="94" t="s">
        <v>1031</v>
      </c>
      <c r="E59" s="94" t="s">
        <v>434</v>
      </c>
      <c r="F59" s="95">
        <v>41</v>
      </c>
      <c r="G59" s="96" t="s">
        <v>1032</v>
      </c>
      <c r="H59" s="96" t="s">
        <v>951</v>
      </c>
      <c r="I59" s="96" t="s">
        <v>978</v>
      </c>
      <c r="J59" s="96" t="s">
        <v>717</v>
      </c>
      <c r="K59" s="96" t="s">
        <v>1033</v>
      </c>
      <c r="L59" s="95">
        <v>20</v>
      </c>
      <c r="M59" s="96" t="s">
        <v>1034</v>
      </c>
      <c r="P59" s="91"/>
      <c r="Q59" s="91"/>
    </row>
    <row r="60" spans="3:17" ht="16" x14ac:dyDescent="0.2">
      <c r="C60" s="94" t="s">
        <v>237</v>
      </c>
      <c r="D60" s="94" t="s">
        <v>236</v>
      </c>
      <c r="E60" s="94" t="s">
        <v>407</v>
      </c>
      <c r="F60" s="95">
        <v>29</v>
      </c>
      <c r="G60" s="96" t="s">
        <v>1035</v>
      </c>
      <c r="H60" s="96" t="s">
        <v>1036</v>
      </c>
      <c r="I60" s="96" t="s">
        <v>1037</v>
      </c>
      <c r="J60" s="96" t="s">
        <v>917</v>
      </c>
      <c r="K60" s="96" t="s">
        <v>1038</v>
      </c>
      <c r="L60" s="95">
        <v>21</v>
      </c>
      <c r="M60" s="96" t="s">
        <v>1039</v>
      </c>
      <c r="N60" s="59">
        <v>812.62</v>
      </c>
    </row>
    <row r="61" spans="3:17" ht="16" x14ac:dyDescent="0.2">
      <c r="C61" s="94" t="s">
        <v>223</v>
      </c>
      <c r="D61" s="94" t="s">
        <v>1040</v>
      </c>
      <c r="E61" s="94" t="s">
        <v>407</v>
      </c>
      <c r="F61" s="95">
        <v>9</v>
      </c>
      <c r="G61" s="96" t="s">
        <v>1041</v>
      </c>
      <c r="H61" s="96" t="s">
        <v>958</v>
      </c>
      <c r="I61" s="96" t="s">
        <v>1042</v>
      </c>
      <c r="J61" s="96" t="s">
        <v>748</v>
      </c>
      <c r="K61" s="96" t="s">
        <v>1043</v>
      </c>
      <c r="L61" s="95">
        <v>22</v>
      </c>
      <c r="M61" s="96" t="s">
        <v>1044</v>
      </c>
      <c r="N61" s="59">
        <v>751.68</v>
      </c>
    </row>
    <row r="62" spans="3:17" ht="16" x14ac:dyDescent="0.2">
      <c r="C62" s="94" t="s">
        <v>221</v>
      </c>
      <c r="D62" s="94" t="s">
        <v>1045</v>
      </c>
      <c r="E62" s="94" t="s">
        <v>407</v>
      </c>
      <c r="F62" s="95">
        <v>37</v>
      </c>
      <c r="G62" s="96" t="s">
        <v>1041</v>
      </c>
      <c r="H62" s="96" t="s">
        <v>1046</v>
      </c>
      <c r="I62" s="96" t="s">
        <v>1047</v>
      </c>
      <c r="J62" s="96" t="s">
        <v>748</v>
      </c>
      <c r="K62" s="96" t="s">
        <v>1048</v>
      </c>
      <c r="L62" s="95">
        <v>23</v>
      </c>
      <c r="M62" s="96" t="s">
        <v>1049</v>
      </c>
      <c r="N62" s="59">
        <v>695.3</v>
      </c>
    </row>
    <row r="63" spans="3:17" ht="16" x14ac:dyDescent="0.2">
      <c r="C63" s="94" t="s">
        <v>1050</v>
      </c>
      <c r="D63" s="94" t="s">
        <v>1051</v>
      </c>
      <c r="E63" s="94" t="s">
        <v>407</v>
      </c>
      <c r="F63" s="95">
        <v>21</v>
      </c>
      <c r="G63" s="96" t="s">
        <v>1052</v>
      </c>
      <c r="H63" s="96" t="s">
        <v>715</v>
      </c>
      <c r="I63" s="96" t="s">
        <v>1053</v>
      </c>
      <c r="J63" s="96" t="s">
        <v>733</v>
      </c>
      <c r="K63" s="96" t="s">
        <v>1054</v>
      </c>
      <c r="L63" s="95">
        <v>24</v>
      </c>
      <c r="M63" s="96" t="s">
        <v>1055</v>
      </c>
    </row>
    <row r="64" spans="3:17" ht="16" x14ac:dyDescent="0.2">
      <c r="C64" s="94" t="s">
        <v>1056</v>
      </c>
      <c r="D64" s="94" t="s">
        <v>1057</v>
      </c>
      <c r="E64" s="94" t="s">
        <v>404</v>
      </c>
      <c r="F64" s="95">
        <v>48</v>
      </c>
      <c r="G64" s="96" t="s">
        <v>1058</v>
      </c>
      <c r="H64" s="96" t="s">
        <v>951</v>
      </c>
      <c r="I64" s="96" t="s">
        <v>1059</v>
      </c>
      <c r="J64" s="96" t="s">
        <v>801</v>
      </c>
      <c r="K64" s="96" t="s">
        <v>1060</v>
      </c>
      <c r="L64" s="95">
        <v>25</v>
      </c>
      <c r="M64" s="96" t="s">
        <v>1061</v>
      </c>
    </row>
    <row r="65" spans="3:14" ht="16" x14ac:dyDescent="0.2">
      <c r="C65" s="94" t="s">
        <v>209</v>
      </c>
      <c r="D65" s="94" t="s">
        <v>1062</v>
      </c>
      <c r="E65" s="94" t="s">
        <v>407</v>
      </c>
      <c r="F65" s="95">
        <v>34</v>
      </c>
      <c r="G65" s="96" t="s">
        <v>1063</v>
      </c>
      <c r="H65" s="96" t="s">
        <v>951</v>
      </c>
      <c r="I65" s="96" t="s">
        <v>1064</v>
      </c>
      <c r="J65" s="96" t="s">
        <v>717</v>
      </c>
      <c r="K65" s="96" t="s">
        <v>1065</v>
      </c>
      <c r="L65" s="95">
        <v>26</v>
      </c>
      <c r="M65" s="96" t="s">
        <v>1066</v>
      </c>
      <c r="N65" s="59">
        <v>643.15</v>
      </c>
    </row>
    <row r="66" spans="3:14" ht="16" x14ac:dyDescent="0.2">
      <c r="C66" s="94" t="s">
        <v>1067</v>
      </c>
      <c r="D66" s="94" t="s">
        <v>1068</v>
      </c>
      <c r="E66" s="94" t="s">
        <v>434</v>
      </c>
      <c r="F66" s="95">
        <v>6</v>
      </c>
      <c r="G66" s="96" t="s">
        <v>1069</v>
      </c>
      <c r="H66" s="96" t="s">
        <v>1036</v>
      </c>
      <c r="I66" s="96" t="s">
        <v>938</v>
      </c>
      <c r="J66" s="96" t="s">
        <v>717</v>
      </c>
      <c r="K66" s="96" t="s">
        <v>1070</v>
      </c>
      <c r="L66" s="95">
        <v>27</v>
      </c>
      <c r="M66" s="96" t="s">
        <v>1071</v>
      </c>
    </row>
    <row r="67" spans="3:14" ht="16" x14ac:dyDescent="0.2">
      <c r="C67" s="94" t="s">
        <v>1072</v>
      </c>
      <c r="D67" s="94" t="s">
        <v>1073</v>
      </c>
      <c r="E67" s="94" t="s">
        <v>404</v>
      </c>
      <c r="F67" s="95">
        <v>35</v>
      </c>
      <c r="G67" s="96" t="s">
        <v>1058</v>
      </c>
      <c r="H67" s="96" t="s">
        <v>958</v>
      </c>
      <c r="I67" s="96" t="s">
        <v>1074</v>
      </c>
      <c r="J67" s="96" t="s">
        <v>770</v>
      </c>
      <c r="K67" s="96" t="s">
        <v>1075</v>
      </c>
      <c r="L67" s="95">
        <v>28</v>
      </c>
      <c r="M67" s="96" t="s">
        <v>1076</v>
      </c>
    </row>
    <row r="68" spans="3:14" ht="16" x14ac:dyDescent="0.2">
      <c r="C68" s="94" t="s">
        <v>1077</v>
      </c>
      <c r="D68" s="94" t="s">
        <v>1078</v>
      </c>
      <c r="E68" s="94" t="s">
        <v>407</v>
      </c>
      <c r="F68" s="95">
        <v>46</v>
      </c>
      <c r="G68" s="96" t="s">
        <v>1079</v>
      </c>
      <c r="H68" s="96" t="s">
        <v>715</v>
      </c>
      <c r="I68" s="96" t="s">
        <v>1080</v>
      </c>
      <c r="J68" s="96" t="s">
        <v>725</v>
      </c>
      <c r="K68" s="96" t="s">
        <v>1081</v>
      </c>
      <c r="L68" s="95">
        <v>29</v>
      </c>
      <c r="M68" s="96" t="s">
        <v>1082</v>
      </c>
    </row>
    <row r="69" spans="3:14" ht="16" x14ac:dyDescent="0.2">
      <c r="C69" s="94" t="s">
        <v>219</v>
      </c>
      <c r="D69" s="94" t="s">
        <v>204</v>
      </c>
      <c r="E69" s="94" t="s">
        <v>407</v>
      </c>
      <c r="F69" s="95">
        <v>33</v>
      </c>
      <c r="G69" s="96" t="s">
        <v>1083</v>
      </c>
      <c r="H69" s="96" t="s">
        <v>816</v>
      </c>
      <c r="I69" s="96" t="s">
        <v>1084</v>
      </c>
      <c r="J69" s="96" t="s">
        <v>863</v>
      </c>
      <c r="K69" s="96" t="s">
        <v>1085</v>
      </c>
      <c r="L69" s="95">
        <v>30</v>
      </c>
      <c r="M69" s="96" t="s">
        <v>1086</v>
      </c>
      <c r="N69" s="59">
        <v>594.91999999999996</v>
      </c>
    </row>
    <row r="70" spans="3:14" ht="16" x14ac:dyDescent="0.2">
      <c r="C70" s="94" t="s">
        <v>230</v>
      </c>
      <c r="D70" s="94" t="s">
        <v>204</v>
      </c>
      <c r="E70" s="94" t="s">
        <v>407</v>
      </c>
      <c r="F70" s="95">
        <v>51</v>
      </c>
      <c r="G70" s="96" t="s">
        <v>1087</v>
      </c>
      <c r="H70" s="96" t="s">
        <v>715</v>
      </c>
      <c r="I70" s="96" t="s">
        <v>1088</v>
      </c>
      <c r="J70" s="96" t="s">
        <v>748</v>
      </c>
      <c r="K70" s="96" t="s">
        <v>1089</v>
      </c>
      <c r="L70" s="95">
        <v>31</v>
      </c>
      <c r="M70" s="96" t="s">
        <v>1090</v>
      </c>
      <c r="N70" s="59">
        <v>550.29999999999995</v>
      </c>
    </row>
    <row r="71" spans="3:14" ht="16" x14ac:dyDescent="0.2">
      <c r="C71" s="94" t="s">
        <v>1091</v>
      </c>
      <c r="D71" s="94" t="s">
        <v>1092</v>
      </c>
      <c r="E71" s="94" t="s">
        <v>407</v>
      </c>
      <c r="F71" s="95">
        <v>32</v>
      </c>
      <c r="G71" s="96" t="s">
        <v>1093</v>
      </c>
      <c r="H71" s="96" t="s">
        <v>958</v>
      </c>
      <c r="I71" s="96" t="s">
        <v>1094</v>
      </c>
      <c r="J71" s="96" t="s">
        <v>770</v>
      </c>
      <c r="K71" s="96" t="s">
        <v>1095</v>
      </c>
      <c r="L71" s="95">
        <v>32</v>
      </c>
      <c r="M71" s="96" t="s">
        <v>1096</v>
      </c>
    </row>
    <row r="72" spans="3:14" ht="16" x14ac:dyDescent="0.2">
      <c r="C72" s="94" t="s">
        <v>1097</v>
      </c>
      <c r="D72" s="94" t="s">
        <v>1098</v>
      </c>
      <c r="E72" s="94" t="s">
        <v>434</v>
      </c>
      <c r="F72" s="95">
        <v>36</v>
      </c>
      <c r="G72" s="96" t="s">
        <v>1069</v>
      </c>
      <c r="H72" s="96" t="s">
        <v>1046</v>
      </c>
      <c r="I72" s="96" t="s">
        <v>1099</v>
      </c>
      <c r="J72" s="96" t="s">
        <v>733</v>
      </c>
      <c r="K72" s="96" t="s">
        <v>1100</v>
      </c>
      <c r="L72" s="95">
        <v>33</v>
      </c>
      <c r="M72" s="96" t="s">
        <v>1101</v>
      </c>
    </row>
    <row r="73" spans="3:14" ht="16" x14ac:dyDescent="0.2">
      <c r="C73" s="94" t="s">
        <v>229</v>
      </c>
      <c r="D73" s="94" t="s">
        <v>228</v>
      </c>
      <c r="E73" s="94" t="s">
        <v>407</v>
      </c>
      <c r="F73" s="95">
        <v>19</v>
      </c>
      <c r="G73" s="96" t="s">
        <v>1102</v>
      </c>
      <c r="H73" s="96" t="s">
        <v>715</v>
      </c>
      <c r="I73" s="96" t="s">
        <v>1064</v>
      </c>
      <c r="J73" s="96" t="s">
        <v>917</v>
      </c>
      <c r="K73" s="96" t="s">
        <v>1103</v>
      </c>
      <c r="L73" s="95">
        <v>34</v>
      </c>
      <c r="M73" s="96" t="s">
        <v>1104</v>
      </c>
      <c r="N73" s="59">
        <v>509.03</v>
      </c>
    </row>
    <row r="74" spans="3:14" ht="16" x14ac:dyDescent="0.2">
      <c r="C74" s="94" t="s">
        <v>246</v>
      </c>
      <c r="D74" s="94" t="s">
        <v>259</v>
      </c>
      <c r="E74" s="94" t="s">
        <v>407</v>
      </c>
      <c r="F74" s="95">
        <v>53</v>
      </c>
      <c r="G74" s="96" t="s">
        <v>1105</v>
      </c>
      <c r="H74" s="96" t="s">
        <v>754</v>
      </c>
      <c r="I74" s="96" t="s">
        <v>1106</v>
      </c>
      <c r="J74" s="96" t="s">
        <v>725</v>
      </c>
      <c r="K74" s="96" t="s">
        <v>1107</v>
      </c>
      <c r="L74" s="95">
        <v>35</v>
      </c>
      <c r="M74" s="96" t="s">
        <v>1108</v>
      </c>
      <c r="N74" s="59">
        <v>470.85</v>
      </c>
    </row>
    <row r="75" spans="3:14" ht="16" x14ac:dyDescent="0.2">
      <c r="C75" s="94" t="s">
        <v>1109</v>
      </c>
      <c r="D75" s="94" t="s">
        <v>962</v>
      </c>
      <c r="E75" s="94" t="s">
        <v>407</v>
      </c>
      <c r="F75" s="95">
        <v>44</v>
      </c>
      <c r="G75" s="96" t="s">
        <v>1110</v>
      </c>
      <c r="H75" s="96" t="s">
        <v>1036</v>
      </c>
      <c r="I75" s="96" t="s">
        <v>1111</v>
      </c>
      <c r="J75" s="96" t="s">
        <v>1112</v>
      </c>
      <c r="K75" s="96" t="s">
        <v>1113</v>
      </c>
      <c r="L75" s="95">
        <v>36</v>
      </c>
      <c r="M75" s="96" t="s">
        <v>1114</v>
      </c>
      <c r="N75" s="59">
        <v>435.54</v>
      </c>
    </row>
    <row r="76" spans="3:14" ht="16" x14ac:dyDescent="0.2">
      <c r="C76" s="94" t="s">
        <v>239</v>
      </c>
      <c r="D76" s="94" t="s">
        <v>255</v>
      </c>
      <c r="E76" s="94" t="s">
        <v>407</v>
      </c>
      <c r="F76" s="95">
        <v>40</v>
      </c>
      <c r="G76" s="96" t="s">
        <v>1115</v>
      </c>
      <c r="H76" s="96" t="s">
        <v>1116</v>
      </c>
      <c r="I76" s="96" t="s">
        <v>1027</v>
      </c>
      <c r="J76" s="96" t="s">
        <v>781</v>
      </c>
      <c r="K76" s="96" t="s">
        <v>1117</v>
      </c>
      <c r="L76" s="95">
        <v>37</v>
      </c>
      <c r="M76" s="96" t="s">
        <v>1118</v>
      </c>
      <c r="N76" s="59">
        <v>402.87</v>
      </c>
    </row>
    <row r="77" spans="3:14" ht="16" x14ac:dyDescent="0.2">
      <c r="C77" s="94" t="s">
        <v>815</v>
      </c>
      <c r="D77" s="94" t="s">
        <v>1119</v>
      </c>
      <c r="E77" s="94" t="s">
        <v>407</v>
      </c>
      <c r="F77" s="95">
        <v>12</v>
      </c>
      <c r="G77" s="96" t="s">
        <v>1120</v>
      </c>
      <c r="H77" s="96" t="s">
        <v>958</v>
      </c>
      <c r="I77" s="96" t="s">
        <v>1121</v>
      </c>
      <c r="J77" s="96" t="s">
        <v>1122</v>
      </c>
      <c r="K77" s="96" t="s">
        <v>1123</v>
      </c>
      <c r="L77" s="95">
        <v>38</v>
      </c>
      <c r="M77" s="96" t="s">
        <v>1124</v>
      </c>
    </row>
    <row r="78" spans="3:14" ht="16" x14ac:dyDescent="0.2">
      <c r="C78" s="94" t="s">
        <v>244</v>
      </c>
      <c r="D78" s="94" t="s">
        <v>243</v>
      </c>
      <c r="E78" s="94" t="s">
        <v>407</v>
      </c>
      <c r="F78" s="95">
        <v>49</v>
      </c>
      <c r="G78" s="96" t="s">
        <v>1125</v>
      </c>
      <c r="H78" s="96" t="s">
        <v>1046</v>
      </c>
      <c r="I78" s="96" t="s">
        <v>1106</v>
      </c>
      <c r="J78" s="96" t="s">
        <v>863</v>
      </c>
      <c r="K78" s="96" t="s">
        <v>1126</v>
      </c>
      <c r="L78" s="95">
        <v>39</v>
      </c>
      <c r="M78" s="96" t="s">
        <v>1127</v>
      </c>
      <c r="N78" s="97">
        <v>372.66</v>
      </c>
    </row>
    <row r="79" spans="3:14" ht="16" x14ac:dyDescent="0.2">
      <c r="C79" s="94" t="s">
        <v>1128</v>
      </c>
      <c r="D79" s="94" t="s">
        <v>1129</v>
      </c>
      <c r="E79" s="94" t="s">
        <v>404</v>
      </c>
      <c r="F79" s="95">
        <v>39</v>
      </c>
      <c r="G79" s="96" t="s">
        <v>1102</v>
      </c>
      <c r="H79" s="96" t="s">
        <v>731</v>
      </c>
      <c r="I79" s="96" t="s">
        <v>1130</v>
      </c>
      <c r="J79" s="96" t="s">
        <v>1131</v>
      </c>
      <c r="K79" s="96" t="s">
        <v>1132</v>
      </c>
      <c r="L79" s="95">
        <v>40</v>
      </c>
      <c r="M79" s="96" t="s">
        <v>1133</v>
      </c>
    </row>
    <row r="80" spans="3:14" ht="16" x14ac:dyDescent="0.2">
      <c r="C80" s="94" t="s">
        <v>1134</v>
      </c>
      <c r="D80" s="94" t="s">
        <v>1135</v>
      </c>
      <c r="E80" s="94" t="s">
        <v>531</v>
      </c>
      <c r="F80" s="95">
        <v>54</v>
      </c>
      <c r="G80" s="96" t="s">
        <v>957</v>
      </c>
      <c r="H80" s="96" t="s">
        <v>816</v>
      </c>
      <c r="I80" s="96" t="s">
        <v>1136</v>
      </c>
      <c r="J80" s="96" t="s">
        <v>886</v>
      </c>
      <c r="K80" s="96" t="s">
        <v>1137</v>
      </c>
      <c r="L80" s="95">
        <v>41</v>
      </c>
      <c r="M80" s="96" t="s">
        <v>1138</v>
      </c>
    </row>
    <row r="81" spans="3:14" ht="16" x14ac:dyDescent="0.2">
      <c r="C81" s="94" t="s">
        <v>1139</v>
      </c>
      <c r="D81" s="94" t="s">
        <v>1140</v>
      </c>
      <c r="E81" s="94" t="s">
        <v>407</v>
      </c>
      <c r="F81" s="95">
        <v>38</v>
      </c>
      <c r="G81" s="96" t="s">
        <v>1141</v>
      </c>
      <c r="H81" s="96" t="s">
        <v>816</v>
      </c>
      <c r="I81" s="96" t="s">
        <v>1142</v>
      </c>
      <c r="J81" s="96" t="s">
        <v>717</v>
      </c>
      <c r="K81" s="96" t="s">
        <v>742</v>
      </c>
      <c r="L81" s="95">
        <v>42</v>
      </c>
      <c r="M81" s="96" t="s">
        <v>1143</v>
      </c>
    </row>
    <row r="82" spans="3:14" ht="16" x14ac:dyDescent="0.2">
      <c r="C82" s="94" t="s">
        <v>241</v>
      </c>
      <c r="D82" s="94" t="s">
        <v>240</v>
      </c>
      <c r="E82" s="94" t="s">
        <v>407</v>
      </c>
      <c r="F82" s="95">
        <v>50</v>
      </c>
      <c r="G82" s="96" t="s">
        <v>1144</v>
      </c>
      <c r="H82" s="96" t="s">
        <v>739</v>
      </c>
      <c r="I82" s="96" t="s">
        <v>1145</v>
      </c>
      <c r="J82" s="96" t="s">
        <v>725</v>
      </c>
      <c r="K82" s="96" t="s">
        <v>1146</v>
      </c>
      <c r="L82" s="95">
        <v>43</v>
      </c>
      <c r="M82" s="96" t="s">
        <v>1147</v>
      </c>
      <c r="N82" s="97">
        <v>344.71</v>
      </c>
    </row>
    <row r="83" spans="3:14" ht="16" x14ac:dyDescent="0.2">
      <c r="C83" s="94" t="s">
        <v>1148</v>
      </c>
      <c r="D83" s="94" t="s">
        <v>1149</v>
      </c>
      <c r="E83" s="94" t="s">
        <v>1150</v>
      </c>
      <c r="F83" s="95">
        <v>43</v>
      </c>
      <c r="G83" s="96" t="s">
        <v>1151</v>
      </c>
      <c r="H83" s="96" t="s">
        <v>715</v>
      </c>
      <c r="I83" s="96" t="s">
        <v>1152</v>
      </c>
      <c r="J83" s="96" t="s">
        <v>770</v>
      </c>
      <c r="K83" s="96" t="s">
        <v>1153</v>
      </c>
      <c r="L83" s="95">
        <v>44</v>
      </c>
      <c r="M83" s="96" t="s">
        <v>1154</v>
      </c>
    </row>
    <row r="84" spans="3:14" ht="16" x14ac:dyDescent="0.2">
      <c r="C84" s="94" t="s">
        <v>1155</v>
      </c>
      <c r="D84" s="94" t="s">
        <v>1156</v>
      </c>
      <c r="E84" s="94" t="s">
        <v>407</v>
      </c>
      <c r="F84" s="95">
        <v>42</v>
      </c>
      <c r="G84" s="96" t="s">
        <v>1157</v>
      </c>
      <c r="H84" s="96" t="s">
        <v>731</v>
      </c>
      <c r="I84" s="96" t="s">
        <v>1158</v>
      </c>
      <c r="J84" s="96" t="s">
        <v>770</v>
      </c>
      <c r="K84" s="96" t="s">
        <v>1159</v>
      </c>
      <c r="L84" s="95">
        <v>45</v>
      </c>
      <c r="M84" s="96" t="s">
        <v>1160</v>
      </c>
    </row>
    <row r="85" spans="3:14" ht="16" x14ac:dyDescent="0.2">
      <c r="C85" s="94" t="s">
        <v>246</v>
      </c>
      <c r="D85" s="94" t="s">
        <v>245</v>
      </c>
      <c r="E85" s="94" t="s">
        <v>407</v>
      </c>
      <c r="F85" s="95">
        <v>52</v>
      </c>
      <c r="G85" s="96" t="s">
        <v>786</v>
      </c>
      <c r="H85" s="96" t="s">
        <v>816</v>
      </c>
      <c r="I85" s="96" t="s">
        <v>1161</v>
      </c>
      <c r="J85" s="96" t="s">
        <v>899</v>
      </c>
      <c r="K85" s="96" t="s">
        <v>1162</v>
      </c>
      <c r="L85" s="95">
        <v>46</v>
      </c>
      <c r="M85" s="96" t="s">
        <v>1163</v>
      </c>
      <c r="N85" s="97">
        <v>318.85000000000002</v>
      </c>
    </row>
    <row r="86" spans="3:14" ht="16" x14ac:dyDescent="0.2">
      <c r="C86" s="94" t="s">
        <v>1164</v>
      </c>
      <c r="D86" s="94" t="s">
        <v>1165</v>
      </c>
      <c r="E86" s="94" t="s">
        <v>434</v>
      </c>
      <c r="F86" s="95">
        <v>11</v>
      </c>
      <c r="G86" s="96" t="s">
        <v>1166</v>
      </c>
      <c r="H86" s="96" t="s">
        <v>944</v>
      </c>
      <c r="I86" s="96" t="s">
        <v>905</v>
      </c>
      <c r="J86" s="96" t="s">
        <v>905</v>
      </c>
      <c r="K86" s="96" t="s">
        <v>905</v>
      </c>
      <c r="L86" s="95" t="s">
        <v>1167</v>
      </c>
      <c r="M86" s="96" t="s">
        <v>1167</v>
      </c>
    </row>
    <row r="87" spans="3:14" ht="16" x14ac:dyDescent="0.2">
      <c r="C87" s="94" t="s">
        <v>1168</v>
      </c>
      <c r="D87" s="94" t="s">
        <v>1169</v>
      </c>
      <c r="E87" s="94" t="s">
        <v>407</v>
      </c>
      <c r="F87" s="95">
        <v>17</v>
      </c>
      <c r="G87" s="96" t="s">
        <v>1041</v>
      </c>
      <c r="H87" s="96" t="s">
        <v>774</v>
      </c>
      <c r="I87" s="96" t="s">
        <v>1170</v>
      </c>
      <c r="J87" s="96" t="s">
        <v>905</v>
      </c>
      <c r="K87" s="96" t="s">
        <v>905</v>
      </c>
      <c r="L87" s="95" t="s">
        <v>1167</v>
      </c>
      <c r="M87" s="96" t="s">
        <v>1167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11</vt:i4>
      </vt:variant>
      <vt:variant>
        <vt:lpstr>Plages nommées</vt:lpstr>
      </vt:variant>
      <vt:variant>
        <vt:i4>2</vt:i4>
      </vt:variant>
    </vt:vector>
  </HeadingPairs>
  <TitlesOfParts>
    <vt:vector size="13" baseType="lpstr">
      <vt:lpstr>Global Filles </vt:lpstr>
      <vt:lpstr>Global Gars</vt:lpstr>
      <vt:lpstr>Normes Hommes</vt:lpstr>
      <vt:lpstr>Normes femmes</vt:lpstr>
      <vt:lpstr>Pointage course</vt:lpstr>
      <vt:lpstr>Paatq</vt:lpstr>
      <vt:lpstr>GP Joliette</vt:lpstr>
      <vt:lpstr>GP Drummondville</vt:lpstr>
      <vt:lpstr>GP Gatineau</vt:lpstr>
      <vt:lpstr>GP Magog</vt:lpstr>
      <vt:lpstr>GP MTL</vt:lpstr>
      <vt:lpstr>'Global Filles '!_FilterDatabase</vt:lpstr>
      <vt:lpstr>'Global Gars'!_FilterDatabase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Microsoft Office User</cp:lastModifiedBy>
  <dcterms:created xsi:type="dcterms:W3CDTF">2018-06-06T01:46:26Z</dcterms:created>
  <dcterms:modified xsi:type="dcterms:W3CDTF">2019-02-25T21:32:03Z</dcterms:modified>
</cp:coreProperties>
</file>