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05" windowWidth="9315" windowHeight="1980" activeTab="1"/>
  </bookViews>
  <sheets>
    <sheet name="Global Filles" sheetId="5" r:id="rId1"/>
    <sheet name="Global Gars" sheetId="4" r:id="rId2"/>
    <sheet name="Pointage Nat-Course- Femme" sheetId="3" r:id="rId3"/>
    <sheet name="Pointage Nat-Course Homme" sheetId="8" r:id="rId4"/>
    <sheet name="Pointage compétitions" sheetId="7" r:id="rId5"/>
  </sheets>
  <calcPr calcId="145621" concurrentCalc="0"/>
</workbook>
</file>

<file path=xl/calcChain.xml><?xml version="1.0" encoding="utf-8"?>
<calcChain xmlns="http://schemas.openxmlformats.org/spreadsheetml/2006/main">
  <c r="W18" i="4" l="1"/>
  <c r="M25" i="4"/>
  <c r="M23" i="4"/>
  <c r="I14" i="5"/>
  <c r="M12" i="4"/>
  <c r="I12" i="5"/>
  <c r="K12" i="5"/>
  <c r="I25" i="4"/>
  <c r="J25" i="4"/>
  <c r="I24" i="4"/>
  <c r="K24" i="4"/>
  <c r="F12" i="5"/>
  <c r="G12" i="5"/>
  <c r="M11" i="5"/>
  <c r="O11" i="5"/>
  <c r="M26" i="5"/>
  <c r="N26" i="5"/>
  <c r="I26" i="5"/>
  <c r="J26" i="5"/>
  <c r="F26" i="5"/>
  <c r="G26" i="5"/>
  <c r="M16" i="5"/>
  <c r="O16" i="5"/>
  <c r="I16" i="5"/>
  <c r="J16" i="5"/>
  <c r="M20" i="5"/>
  <c r="O20" i="5"/>
  <c r="I20" i="5"/>
  <c r="J20" i="5"/>
  <c r="F20" i="5"/>
  <c r="G20" i="5"/>
  <c r="M28" i="5"/>
  <c r="O28" i="5"/>
  <c r="I28" i="5"/>
  <c r="K28" i="5"/>
  <c r="F28" i="5"/>
  <c r="G28" i="5"/>
  <c r="M14" i="5"/>
  <c r="O14" i="5"/>
  <c r="F14" i="5"/>
  <c r="G14" i="5"/>
  <c r="J14" i="5"/>
  <c r="M23" i="5"/>
  <c r="O23" i="5"/>
  <c r="I23" i="5"/>
  <c r="J23" i="5"/>
  <c r="M27" i="5"/>
  <c r="O27" i="5"/>
  <c r="I27" i="5"/>
  <c r="J27" i="5"/>
  <c r="F27" i="5"/>
  <c r="G27" i="5"/>
  <c r="M25" i="5"/>
  <c r="O25" i="5"/>
  <c r="I25" i="5"/>
  <c r="F25" i="5"/>
  <c r="G25" i="5"/>
  <c r="M15" i="5"/>
  <c r="I15" i="5"/>
  <c r="J15" i="5"/>
  <c r="F15" i="5"/>
  <c r="G15" i="5"/>
  <c r="M9" i="5"/>
  <c r="N9" i="5"/>
  <c r="I9" i="5"/>
  <c r="K9" i="5"/>
  <c r="M12" i="5"/>
  <c r="O12" i="5"/>
  <c r="M10" i="5"/>
  <c r="N10" i="5"/>
  <c r="I10" i="5"/>
  <c r="J10" i="5"/>
  <c r="F10" i="5"/>
  <c r="G10" i="5"/>
  <c r="M13" i="5"/>
  <c r="N13" i="5"/>
  <c r="I13" i="5"/>
  <c r="J13" i="5"/>
  <c r="M24" i="5"/>
  <c r="I24" i="5"/>
  <c r="J24" i="5"/>
  <c r="F24" i="5"/>
  <c r="G24" i="5"/>
  <c r="M17" i="5"/>
  <c r="I17" i="5"/>
  <c r="J17" i="5"/>
  <c r="F17" i="5"/>
  <c r="G17" i="5"/>
  <c r="M22" i="5"/>
  <c r="O22" i="5"/>
  <c r="I22" i="5"/>
  <c r="J22" i="5"/>
  <c r="F22" i="5"/>
  <c r="G22" i="5"/>
  <c r="M19" i="5"/>
  <c r="O19" i="5"/>
  <c r="I19" i="5"/>
  <c r="J19" i="5"/>
  <c r="M21" i="5"/>
  <c r="N21" i="5"/>
  <c r="I21" i="5"/>
  <c r="J21" i="5"/>
  <c r="F21" i="5"/>
  <c r="G21" i="5"/>
  <c r="I11" i="5"/>
  <c r="K11" i="5"/>
  <c r="F11" i="5"/>
  <c r="G11" i="5"/>
  <c r="M8" i="5"/>
  <c r="O8" i="5"/>
  <c r="I8" i="5"/>
  <c r="K8" i="5"/>
  <c r="F8" i="5"/>
  <c r="G8" i="5"/>
  <c r="M18" i="5"/>
  <c r="O18" i="5"/>
  <c r="I18" i="5"/>
  <c r="J18" i="5"/>
  <c r="F18" i="5"/>
  <c r="G18" i="5"/>
  <c r="O25" i="4"/>
  <c r="F25" i="4"/>
  <c r="G25" i="4"/>
  <c r="M20" i="4"/>
  <c r="O20" i="4"/>
  <c r="I20" i="4"/>
  <c r="J20" i="4"/>
  <c r="F20" i="4"/>
  <c r="G20" i="4"/>
  <c r="M26" i="4"/>
  <c r="N26" i="4"/>
  <c r="I26" i="4"/>
  <c r="J26" i="4"/>
  <c r="F26" i="4"/>
  <c r="G26" i="4"/>
  <c r="M27" i="4"/>
  <c r="N27" i="4"/>
  <c r="I27" i="4"/>
  <c r="F27" i="4"/>
  <c r="G27" i="4"/>
  <c r="M15" i="4"/>
  <c r="O15" i="4"/>
  <c r="I15" i="4"/>
  <c r="K15" i="4"/>
  <c r="F15" i="4"/>
  <c r="G15" i="4"/>
  <c r="M24" i="4"/>
  <c r="N24" i="4"/>
  <c r="F24" i="4"/>
  <c r="G24" i="4"/>
  <c r="M16" i="4"/>
  <c r="O16" i="4"/>
  <c r="I16" i="4"/>
  <c r="K16" i="4"/>
  <c r="F16" i="4"/>
  <c r="G16" i="4"/>
  <c r="M19" i="4"/>
  <c r="O19" i="4"/>
  <c r="I19" i="4"/>
  <c r="J19" i="4"/>
  <c r="F19" i="4"/>
  <c r="G19" i="4"/>
  <c r="M21" i="4"/>
  <c r="O21" i="4"/>
  <c r="I21" i="4"/>
  <c r="J21" i="4"/>
  <c r="F21" i="4"/>
  <c r="G21" i="4"/>
  <c r="M22" i="4"/>
  <c r="O22" i="4"/>
  <c r="I22" i="4"/>
  <c r="K22" i="4"/>
  <c r="F22" i="4"/>
  <c r="G22" i="4"/>
  <c r="O23" i="4"/>
  <c r="I23" i="4"/>
  <c r="J23" i="4"/>
  <c r="F23" i="4"/>
  <c r="G23" i="4"/>
  <c r="N12" i="4"/>
  <c r="I12" i="4"/>
  <c r="J12" i="4"/>
  <c r="F12" i="4"/>
  <c r="G12" i="4"/>
  <c r="M17" i="4"/>
  <c r="O17" i="4"/>
  <c r="I17" i="4"/>
  <c r="J17" i="4"/>
  <c r="F17" i="4"/>
  <c r="G17" i="4"/>
  <c r="M11" i="4"/>
  <c r="N11" i="4"/>
  <c r="I11" i="4"/>
  <c r="J11" i="4"/>
  <c r="F11" i="4"/>
  <c r="G11" i="4"/>
  <c r="M10" i="4"/>
  <c r="O10" i="4"/>
  <c r="I10" i="4"/>
  <c r="K10" i="4"/>
  <c r="M14" i="4"/>
  <c r="O14" i="4"/>
  <c r="I14" i="4"/>
  <c r="K14" i="4"/>
  <c r="F14" i="4"/>
  <c r="G14" i="4"/>
  <c r="M13" i="4"/>
  <c r="N13" i="4"/>
  <c r="I13" i="4"/>
  <c r="F13" i="4"/>
  <c r="G13" i="4"/>
  <c r="M18" i="4"/>
  <c r="O18" i="4"/>
  <c r="I18" i="4"/>
  <c r="K18" i="4"/>
  <c r="F18" i="4"/>
  <c r="G18" i="4"/>
  <c r="M9" i="4"/>
  <c r="O9" i="4"/>
  <c r="I9" i="4"/>
  <c r="K9" i="4"/>
  <c r="F9" i="4"/>
  <c r="G9" i="4"/>
  <c r="M8" i="4"/>
  <c r="O8" i="4"/>
  <c r="I8" i="4"/>
  <c r="K8" i="4"/>
  <c r="F8" i="4"/>
  <c r="G8" i="4"/>
  <c r="M6" i="4"/>
  <c r="O6" i="4"/>
  <c r="I6" i="4"/>
  <c r="J6" i="4"/>
  <c r="M7" i="4"/>
  <c r="O7" i="4"/>
  <c r="I7" i="4"/>
  <c r="F7" i="4"/>
  <c r="G7" i="4"/>
  <c r="O12" i="4"/>
  <c r="J8" i="5"/>
  <c r="N28" i="5"/>
  <c r="W28" i="5"/>
  <c r="N25" i="5"/>
  <c r="O26" i="5"/>
  <c r="P26" i="5"/>
  <c r="K27" i="5"/>
  <c r="N12" i="5"/>
  <c r="W12" i="5"/>
  <c r="K24" i="5"/>
  <c r="O9" i="5"/>
  <c r="P16" i="5"/>
  <c r="K17" i="5"/>
  <c r="N19" i="5"/>
  <c r="N27" i="5"/>
  <c r="O21" i="5"/>
  <c r="K19" i="5"/>
  <c r="P20" i="5"/>
  <c r="K22" i="5"/>
  <c r="O10" i="5"/>
  <c r="N8" i="5"/>
  <c r="W8" i="5"/>
  <c r="J15" i="4"/>
  <c r="K12" i="4"/>
  <c r="W12" i="4"/>
  <c r="J18" i="4"/>
  <c r="J14" i="4"/>
  <c r="P12" i="4"/>
  <c r="N20" i="4"/>
  <c r="P27" i="5"/>
  <c r="K23" i="5"/>
  <c r="N22" i="5"/>
  <c r="N18" i="5"/>
  <c r="P19" i="5"/>
  <c r="K13" i="5"/>
  <c r="W13" i="5"/>
  <c r="P18" i="5"/>
  <c r="P23" i="5"/>
  <c r="K18" i="5"/>
  <c r="K21" i="5"/>
  <c r="W21" i="5"/>
  <c r="J9" i="5"/>
  <c r="N16" i="5"/>
  <c r="W9" i="5"/>
  <c r="P14" i="5"/>
  <c r="K15" i="5"/>
  <c r="N14" i="5"/>
  <c r="N23" i="5"/>
  <c r="N11" i="5"/>
  <c r="W11" i="5"/>
  <c r="K20" i="5"/>
  <c r="O13" i="5"/>
  <c r="P13" i="5"/>
  <c r="K26" i="5"/>
  <c r="W26" i="5"/>
  <c r="P8" i="5"/>
  <c r="O17" i="5"/>
  <c r="P17" i="5"/>
  <c r="N17" i="5"/>
  <c r="N15" i="5"/>
  <c r="O15" i="5"/>
  <c r="J11" i="5"/>
  <c r="P11" i="5"/>
  <c r="P22" i="5"/>
  <c r="J28" i="5"/>
  <c r="P28" i="5"/>
  <c r="O24" i="5"/>
  <c r="P24" i="5"/>
  <c r="N24" i="5"/>
  <c r="W24" i="5"/>
  <c r="J25" i="5"/>
  <c r="P25" i="5"/>
  <c r="K25" i="5"/>
  <c r="K10" i="5"/>
  <c r="W10" i="5"/>
  <c r="N20" i="5"/>
  <c r="K16" i="5"/>
  <c r="K21" i="4"/>
  <c r="J9" i="4"/>
  <c r="K25" i="4"/>
  <c r="K6" i="4"/>
  <c r="N7" i="4"/>
  <c r="K20" i="4"/>
  <c r="N17" i="4"/>
  <c r="P23" i="4"/>
  <c r="N22" i="4"/>
  <c r="W22" i="4"/>
  <c r="P21" i="4"/>
  <c r="J16" i="4"/>
  <c r="P16" i="4"/>
  <c r="O26" i="4"/>
  <c r="P26" i="4"/>
  <c r="N19" i="4"/>
  <c r="J22" i="4"/>
  <c r="P22" i="4"/>
  <c r="P20" i="4"/>
  <c r="P15" i="4"/>
  <c r="N23" i="4"/>
  <c r="J8" i="4"/>
  <c r="P8" i="4"/>
  <c r="P25" i="4"/>
  <c r="K19" i="4"/>
  <c r="K26" i="4"/>
  <c r="W26" i="4"/>
  <c r="K17" i="4"/>
  <c r="N9" i="4"/>
  <c r="W9" i="4"/>
  <c r="N8" i="4"/>
  <c r="W8" i="4"/>
  <c r="O27" i="4"/>
  <c r="N15" i="4"/>
  <c r="W15" i="4"/>
  <c r="N21" i="4"/>
  <c r="W24" i="4"/>
  <c r="O24" i="4"/>
  <c r="P24" i="4"/>
  <c r="N25" i="4"/>
  <c r="N6" i="4"/>
  <c r="N18" i="4"/>
  <c r="P19" i="4"/>
  <c r="K27" i="4"/>
  <c r="W27" i="4"/>
  <c r="J27" i="4"/>
  <c r="K7" i="4"/>
  <c r="J7" i="4"/>
  <c r="P7" i="4"/>
  <c r="J10" i="4"/>
  <c r="P10" i="4"/>
  <c r="K11" i="4"/>
  <c r="W11" i="4"/>
  <c r="P6" i="4"/>
  <c r="J13" i="4"/>
  <c r="K13" i="4"/>
  <c r="W13" i="4"/>
  <c r="K23" i="4"/>
  <c r="P9" i="4"/>
  <c r="P18" i="4"/>
  <c r="P14" i="4"/>
  <c r="P17" i="4"/>
  <c r="J24" i="4"/>
  <c r="O11" i="4"/>
  <c r="P11" i="4"/>
  <c r="O13" i="4"/>
  <c r="J12" i="5"/>
  <c r="P12" i="5"/>
  <c r="N10" i="4"/>
  <c r="W10" i="4"/>
  <c r="N16" i="4"/>
  <c r="W16" i="4"/>
  <c r="K14" i="5"/>
  <c r="N14" i="4"/>
  <c r="W14" i="4"/>
  <c r="W27" i="5"/>
  <c r="W25" i="5"/>
  <c r="W17" i="5"/>
  <c r="P21" i="5"/>
  <c r="W22" i="5"/>
  <c r="P10" i="5"/>
  <c r="W16" i="5"/>
  <c r="W19" i="5"/>
  <c r="P9" i="5"/>
  <c r="W14" i="5"/>
  <c r="W19" i="4"/>
  <c r="W21" i="4"/>
  <c r="W20" i="4"/>
  <c r="W25" i="4"/>
  <c r="W17" i="4"/>
  <c r="P15" i="5"/>
  <c r="W23" i="5"/>
  <c r="W18" i="5"/>
  <c r="W15" i="5"/>
  <c r="W20" i="5"/>
  <c r="W7" i="4"/>
  <c r="P27" i="4"/>
  <c r="W6" i="4"/>
  <c r="W23" i="4"/>
  <c r="P13" i="4"/>
</calcChain>
</file>

<file path=xl/comments1.xml><?xml version="1.0" encoding="utf-8"?>
<comments xmlns="http://schemas.openxmlformats.org/spreadsheetml/2006/main">
  <authors>
    <author>Francis Sarrasin-Larochelle</author>
  </authors>
  <commentList>
    <comment ref="L8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11-2014 (CSL)</t>
        </r>
      </text>
    </comment>
    <comment ref="H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5k around the bay 03-2015</t>
        </r>
      </text>
    </comment>
    <comment ref="L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Guelph, 09-2015</t>
        </r>
      </text>
    </comment>
    <comment ref="H10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DDO août 2015</t>
        </r>
      </text>
    </comment>
    <comment ref="L10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11-2014 / TQ</t>
        </r>
      </text>
    </comment>
    <comment ref="L11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11-2015</t>
        </r>
      </text>
    </comment>
    <comment ref="L14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mars 2015</t>
        </r>
      </text>
    </comment>
    <comment ref="L17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12-2014 /FNQ</t>
        </r>
      </text>
    </comment>
    <comment ref="L18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02-2015</t>
        </r>
      </text>
    </comment>
    <comment ref="L1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11-2014 - CSL</t>
        </r>
      </text>
    </comment>
    <comment ref="L28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17-02-2015 / Raymond Paris</t>
        </r>
      </text>
    </comment>
  </commentList>
</comments>
</file>

<file path=xl/comments2.xml><?xml version="1.0" encoding="utf-8"?>
<comments xmlns="http://schemas.openxmlformats.org/spreadsheetml/2006/main">
  <authors>
    <author>Francis Sarrasin-Larochelle</author>
  </authors>
  <commentList>
    <comment ref="H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02-2015 / Mcgill</t>
        </r>
      </text>
    </comment>
    <comment ref="H16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DD0, août 2015</t>
        </r>
      </text>
    </comment>
    <comment ref="L16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FNQ - 11-2015</t>
        </r>
      </text>
    </comment>
    <comment ref="H17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DDO 2015</t>
        </r>
      </text>
    </comment>
    <comment ref="H18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DDO, août 2015</t>
        </r>
      </text>
    </comment>
    <comment ref="H21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Nicolet, juin 2015</t>
        </r>
      </text>
    </comment>
    <comment ref="H26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DDO août 2015</t>
        </r>
      </text>
    </comment>
  </commentList>
</comments>
</file>

<file path=xl/sharedStrings.xml><?xml version="1.0" encoding="utf-8"?>
<sst xmlns="http://schemas.openxmlformats.org/spreadsheetml/2006/main" count="218" uniqueCount="127">
  <si>
    <t>NATATION</t>
  </si>
  <si>
    <t>COURSE</t>
  </si>
  <si>
    <t>1500m</t>
  </si>
  <si>
    <t>Rang</t>
  </si>
  <si>
    <t>Nom</t>
  </si>
  <si>
    <t>Prénom</t>
  </si>
  <si>
    <t>Temps</t>
  </si>
  <si>
    <t>Absolu</t>
  </si>
  <si>
    <t>Âge ajusté</t>
  </si>
  <si>
    <t>Paquet</t>
  </si>
  <si>
    <t>Charles</t>
  </si>
  <si>
    <t>Lepage</t>
  </si>
  <si>
    <t>Alexis</t>
  </si>
  <si>
    <t>Grenier-Talavera,</t>
  </si>
  <si>
    <t>Xavier</t>
  </si>
  <si>
    <t>Briand</t>
  </si>
  <si>
    <t>Jérémy</t>
  </si>
  <si>
    <t>Antoniades,</t>
  </si>
  <si>
    <t>Pavlos</t>
  </si>
  <si>
    <t>Obrand,</t>
  </si>
  <si>
    <t>Plourde-couture,</t>
  </si>
  <si>
    <t>Felix</t>
  </si>
  <si>
    <t>Lefebvre</t>
  </si>
  <si>
    <t>Francis</t>
  </si>
  <si>
    <t>Legault</t>
  </si>
  <si>
    <t>Gabriel</t>
  </si>
  <si>
    <t>Mainville,</t>
  </si>
  <si>
    <t>Filip</t>
  </si>
  <si>
    <t>Garneau,</t>
  </si>
  <si>
    <t>Edouard</t>
  </si>
  <si>
    <t>Macleod,</t>
  </si>
  <si>
    <t>Timothy</t>
  </si>
  <si>
    <t>Gignac,</t>
  </si>
  <si>
    <t>Alexandre</t>
  </si>
  <si>
    <t>Roy,</t>
  </si>
  <si>
    <t>Edmond</t>
  </si>
  <si>
    <t>Tremblay,</t>
  </si>
  <si>
    <t>Philippe</t>
  </si>
  <si>
    <t>Houle,</t>
  </si>
  <si>
    <t>Martin,</t>
  </si>
  <si>
    <t>Antoine</t>
  </si>
  <si>
    <t>Nicolas</t>
  </si>
  <si>
    <t>Gilbert</t>
  </si>
  <si>
    <t>Nowakowski,</t>
  </si>
  <si>
    <t>Alex</t>
  </si>
  <si>
    <t>Lupien,</t>
  </si>
  <si>
    <t>Shawn</t>
  </si>
  <si>
    <t>Remington</t>
  </si>
  <si>
    <t>Émile</t>
  </si>
  <si>
    <t>Roy</t>
  </si>
  <si>
    <t>Leclerc,</t>
  </si>
  <si>
    <t>William</t>
  </si>
  <si>
    <t>Total</t>
  </si>
  <si>
    <t>Rivard,</t>
  </si>
  <si>
    <t>Laurie-anne</t>
  </si>
  <si>
    <t>Legault,</t>
  </si>
  <si>
    <t>Emy</t>
  </si>
  <si>
    <t>Plourde-Couture,</t>
  </si>
  <si>
    <t>Marika</t>
  </si>
  <si>
    <t>Coursol,</t>
  </si>
  <si>
    <t>Alexandrine</t>
  </si>
  <si>
    <t>Labarre</t>
  </si>
  <si>
    <t>Annie-Kim</t>
  </si>
  <si>
    <t>Emie</t>
  </si>
  <si>
    <t>Simard,</t>
  </si>
  <si>
    <t>Claudie</t>
  </si>
  <si>
    <t>Larocque,</t>
  </si>
  <si>
    <t>Kamille</t>
  </si>
  <si>
    <t>Chalifoux,</t>
  </si>
  <si>
    <t>Ann-Sophie</t>
  </si>
  <si>
    <t>Boutin,</t>
  </si>
  <si>
    <t>Élisabeth</t>
  </si>
  <si>
    <t>Briere-Dulude,</t>
  </si>
  <si>
    <t>Andreanne</t>
  </si>
  <si>
    <t>Karol-Ann</t>
  </si>
  <si>
    <t>Larin-Larouche,</t>
  </si>
  <si>
    <t>Emilie</t>
  </si>
  <si>
    <t>Lebrun,</t>
  </si>
  <si>
    <t>Simone</t>
  </si>
  <si>
    <t>Chouinard</t>
  </si>
  <si>
    <t>Dorothée</t>
  </si>
  <si>
    <t>Marks</t>
  </si>
  <si>
    <t>Céline</t>
  </si>
  <si>
    <t>Bouchez</t>
  </si>
  <si>
    <t>Séverine</t>
  </si>
  <si>
    <t>B. archambault</t>
  </si>
  <si>
    <t>Mia</t>
  </si>
  <si>
    <t>Demers,</t>
  </si>
  <si>
    <t>Véronique</t>
  </si>
  <si>
    <t>Laplante-Bédard</t>
  </si>
  <si>
    <t>Clara</t>
  </si>
  <si>
    <t>Chatel,</t>
  </si>
  <si>
    <t>Elodie</t>
  </si>
  <si>
    <t>Pointage</t>
  </si>
  <si>
    <t>PMO</t>
  </si>
  <si>
    <t>3 km</t>
  </si>
  <si>
    <t>5 km</t>
  </si>
  <si>
    <t>10 km</t>
  </si>
  <si>
    <t>Excellence</t>
  </si>
  <si>
    <t>Joliette</t>
  </si>
  <si>
    <t>Drummond</t>
  </si>
  <si>
    <t>Critère</t>
  </si>
  <si>
    <t>Victoriaville</t>
  </si>
  <si>
    <t>Magog</t>
  </si>
  <si>
    <t>Verdun</t>
  </si>
  <si>
    <t>CC Magog</t>
  </si>
  <si>
    <t>CP Verdun</t>
  </si>
  <si>
    <t>GP Joliette</t>
  </si>
  <si>
    <t>GP Victo</t>
  </si>
  <si>
    <t>GP Drum SS</t>
  </si>
  <si>
    <t>Élite</t>
  </si>
  <si>
    <t>Relève</t>
  </si>
  <si>
    <t>COURSE À PIED</t>
  </si>
  <si>
    <t>Score</t>
  </si>
  <si>
    <t>Espoir</t>
  </si>
  <si>
    <t>Âge 2015</t>
  </si>
  <si>
    <t>Statut 2016</t>
  </si>
  <si>
    <t>Profil médaille d'OR -  Course</t>
  </si>
  <si>
    <t>Indicateur Course à Pied</t>
  </si>
  <si>
    <t>Profil Médaille d'Or (PMO) - Natation</t>
  </si>
  <si>
    <t>Indicateur natation</t>
  </si>
  <si>
    <t>Kretz</t>
  </si>
  <si>
    <t>Amélie</t>
  </si>
  <si>
    <t>Brault</t>
  </si>
  <si>
    <t>Sarah-Anne</t>
  </si>
  <si>
    <t>Relève*</t>
  </si>
  <si>
    <t>* L'athlète était identifiée «Élite» et peut se placer sur la clause blessure jusqu'au 30-04-2016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</si>
</sst>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rgb="FFFFFFFF"/>
      <name val="Arial"/>
      <family val="2"/>
    </font>
    <font>
      <b/>
      <sz val="9"/>
      <color rgb="FF000000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9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B1A0C7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FFFF"/>
      </bottom>
      <diagonal/>
    </border>
    <border>
      <left/>
      <right/>
      <top style="medium">
        <color indexed="64"/>
      </top>
      <bottom style="medium">
        <color rgb="FFFFFFFF"/>
      </bottom>
      <diagonal/>
    </border>
    <border>
      <left/>
      <right style="medium">
        <color rgb="FF000000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FFFFFF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2" xfId="0" applyNumberFormat="1" applyFont="1" applyBorder="1" applyAlignment="1">
      <alignment horizontal="center"/>
    </xf>
    <xf numFmtId="3" fontId="1" fillId="0" borderId="2" xfId="0" applyNumberFormat="1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/>
    </xf>
    <xf numFmtId="47" fontId="1" fillId="0" borderId="4" xfId="0" applyNumberFormat="1" applyFont="1" applyFill="1" applyBorder="1" applyAlignment="1"/>
    <xf numFmtId="47" fontId="1" fillId="0" borderId="1" xfId="0" applyNumberFormat="1" applyFont="1" applyFill="1" applyBorder="1" applyAlignment="1"/>
    <xf numFmtId="47" fontId="1" fillId="0" borderId="2" xfId="0" applyNumberFormat="1" applyFont="1" applyFill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2" fontId="0" fillId="0" borderId="0" xfId="0" applyNumberFormat="1"/>
    <xf numFmtId="2" fontId="1" fillId="0" borderId="8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3" borderId="2" xfId="0" applyNumberFormat="1" applyFill="1" applyBorder="1" applyAlignment="1">
      <alignment horizontal="center"/>
    </xf>
    <xf numFmtId="47" fontId="0" fillId="0" borderId="2" xfId="0" applyNumberFormat="1" applyFill="1" applyBorder="1" applyAlignment="1">
      <alignment horizontal="center"/>
    </xf>
    <xf numFmtId="2" fontId="0" fillId="0" borderId="2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NumberFormat="1" applyFill="1" applyBorder="1" applyAlignment="1">
      <alignment horizontal="center"/>
    </xf>
    <xf numFmtId="0" fontId="0" fillId="0" borderId="2" xfId="0" applyBorder="1"/>
    <xf numFmtId="0" fontId="0" fillId="0" borderId="10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47" fontId="1" fillId="0" borderId="5" xfId="0" applyNumberFormat="1" applyFont="1" applyFill="1" applyBorder="1" applyAlignment="1"/>
    <xf numFmtId="20" fontId="1" fillId="0" borderId="0" xfId="0" applyNumberFormat="1" applyFont="1" applyBorder="1" applyAlignment="1">
      <alignment horizontal="center"/>
    </xf>
    <xf numFmtId="20" fontId="0" fillId="0" borderId="0" xfId="0" applyNumberFormat="1"/>
    <xf numFmtId="0" fontId="5" fillId="0" borderId="14" xfId="0" applyFont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9" fontId="6" fillId="0" borderId="16" xfId="0" applyNumberFormat="1" applyFont="1" applyBorder="1" applyAlignment="1">
      <alignment horizontal="center" vertical="center" wrapText="1"/>
    </xf>
    <xf numFmtId="20" fontId="7" fillId="0" borderId="16" xfId="0" applyNumberFormat="1" applyFont="1" applyBorder="1" applyAlignment="1">
      <alignment horizontal="center" vertical="center" wrapText="1"/>
    </xf>
    <xf numFmtId="9" fontId="6" fillId="0" borderId="16" xfId="0" applyNumberFormat="1" applyFont="1" applyBorder="1" applyAlignment="1">
      <alignment horizontal="center" vertical="center"/>
    </xf>
    <xf numFmtId="20" fontId="7" fillId="0" borderId="16" xfId="0" applyNumberFormat="1" applyFont="1" applyBorder="1" applyAlignment="1">
      <alignment horizontal="center" vertical="center"/>
    </xf>
    <xf numFmtId="46" fontId="7" fillId="0" borderId="16" xfId="0" applyNumberFormat="1" applyFont="1" applyBorder="1" applyAlignment="1">
      <alignment horizontal="center" vertical="center"/>
    </xf>
    <xf numFmtId="46" fontId="7" fillId="0" borderId="16" xfId="0" applyNumberFormat="1" applyFont="1" applyBorder="1" applyAlignment="1">
      <alignment horizontal="center" vertical="center" wrapText="1"/>
    </xf>
    <xf numFmtId="2" fontId="0" fillId="0" borderId="4" xfId="0" applyNumberFormat="1" applyFill="1" applyBorder="1" applyAlignment="1">
      <alignment horizontal="center"/>
    </xf>
    <xf numFmtId="0" fontId="8" fillId="0" borderId="14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0" fillId="0" borderId="16" xfId="0" applyBorder="1"/>
    <xf numFmtId="0" fontId="9" fillId="0" borderId="1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10" fillId="4" borderId="18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/>
    </xf>
    <xf numFmtId="9" fontId="5" fillId="0" borderId="16" xfId="0" applyNumberFormat="1" applyFont="1" applyBorder="1" applyAlignment="1">
      <alignment horizontal="center" vertical="center" wrapText="1"/>
    </xf>
    <xf numFmtId="20" fontId="11" fillId="0" borderId="16" xfId="0" applyNumberFormat="1" applyFont="1" applyBorder="1" applyAlignment="1">
      <alignment horizontal="center" vertical="center" wrapText="1"/>
    </xf>
    <xf numFmtId="9" fontId="5" fillId="0" borderId="16" xfId="0" applyNumberFormat="1" applyFont="1" applyBorder="1" applyAlignment="1">
      <alignment horizontal="center" vertical="center"/>
    </xf>
    <xf numFmtId="20" fontId="11" fillId="0" borderId="16" xfId="0" applyNumberFormat="1" applyFont="1" applyBorder="1" applyAlignment="1">
      <alignment horizontal="center" vertical="center"/>
    </xf>
    <xf numFmtId="46" fontId="11" fillId="0" borderId="16" xfId="0" applyNumberFormat="1" applyFont="1" applyBorder="1" applyAlignment="1">
      <alignment horizontal="center" vertical="center"/>
    </xf>
    <xf numFmtId="46" fontId="11" fillId="0" borderId="16" xfId="0" applyNumberFormat="1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47" fontId="0" fillId="0" borderId="2" xfId="0" applyNumberFormat="1" applyFont="1" applyFill="1" applyBorder="1" applyAlignment="1">
      <alignment horizontal="center"/>
    </xf>
    <xf numFmtId="2" fontId="1" fillId="0" borderId="0" xfId="0" quotePrefix="1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0" fillId="4" borderId="2" xfId="0" applyNumberFormat="1" applyFill="1" applyBorder="1" applyAlignment="1">
      <alignment horizontal="center"/>
    </xf>
    <xf numFmtId="0" fontId="0" fillId="0" borderId="0" xfId="0" applyBorder="1"/>
    <xf numFmtId="47" fontId="1" fillId="0" borderId="0" xfId="0" applyNumberFormat="1" applyFont="1" applyFill="1" applyBorder="1" applyAlignment="1">
      <alignment horizontal="left"/>
    </xf>
    <xf numFmtId="47" fontId="1" fillId="0" borderId="0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/>
    </xf>
    <xf numFmtId="47" fontId="1" fillId="0" borderId="0" xfId="0" applyNumberFormat="1" applyFont="1" applyFill="1" applyBorder="1" applyAlignment="1"/>
    <xf numFmtId="0" fontId="0" fillId="0" borderId="2" xfId="0" applyFont="1" applyFill="1" applyBorder="1" applyAlignment="1">
      <alignment horizontal="center"/>
    </xf>
    <xf numFmtId="0" fontId="0" fillId="0" borderId="2" xfId="0" applyNumberFormat="1" applyFont="1" applyFill="1" applyBorder="1" applyAlignment="1">
      <alignment horizontal="center"/>
    </xf>
    <xf numFmtId="2" fontId="0" fillId="0" borderId="2" xfId="0" applyNumberFormat="1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2" fontId="0" fillId="3" borderId="2" xfId="0" applyNumberFormat="1" applyFont="1" applyFill="1" applyBorder="1" applyAlignment="1">
      <alignment horizontal="center"/>
    </xf>
    <xf numFmtId="2" fontId="0" fillId="4" borderId="2" xfId="0" applyNumberFormat="1" applyFont="1" applyFill="1" applyBorder="1" applyAlignment="1">
      <alignment horizontal="center"/>
    </xf>
    <xf numFmtId="0" fontId="12" fillId="0" borderId="9" xfId="0" applyFont="1" applyFill="1" applyBorder="1" applyAlignment="1">
      <alignment horizontal="left"/>
    </xf>
    <xf numFmtId="0" fontId="1" fillId="0" borderId="0" xfId="0" applyFont="1" applyBorder="1" applyAlignment="1">
      <alignment horizontal="center"/>
    </xf>
    <xf numFmtId="20" fontId="1" fillId="3" borderId="2" xfId="0" applyNumberFormat="1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47" fontId="1" fillId="0" borderId="2" xfId="0" applyNumberFormat="1" applyFont="1" applyFill="1" applyBorder="1" applyAlignment="1">
      <alignment horizontal="center"/>
    </xf>
    <xf numFmtId="20" fontId="1" fillId="0" borderId="7" xfId="0" applyNumberFormat="1" applyFont="1" applyBorder="1" applyAlignment="1">
      <alignment horizontal="center"/>
    </xf>
    <xf numFmtId="20" fontId="1" fillId="0" borderId="6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5" borderId="11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center" vertical="center"/>
    </xf>
    <xf numFmtId="0" fontId="10" fillId="4" borderId="2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9"/>
  <sheetViews>
    <sheetView topLeftCell="A4" zoomScale="90" zoomScaleNormal="90" workbookViewId="0">
      <selection activeCell="A14" sqref="A14:XFD14"/>
    </sheetView>
  </sheetViews>
  <sheetFormatPr baseColWidth="10" defaultRowHeight="15" x14ac:dyDescent="0.25"/>
  <cols>
    <col min="1" max="1" width="11.85546875" customWidth="1"/>
    <col min="2" max="2" width="15.5703125" customWidth="1"/>
    <col min="4" max="4" width="7.42578125" customWidth="1"/>
    <col min="5" max="7" width="11.42578125" hidden="1" customWidth="1"/>
    <col min="10" max="10" width="11.42578125" hidden="1" customWidth="1"/>
    <col min="13" max="14" width="11.42578125" style="8"/>
    <col min="15" max="16" width="0" hidden="1" customWidth="1"/>
  </cols>
  <sheetData>
    <row r="1" spans="1:23" ht="15" customHeight="1" x14ac:dyDescent="0.25">
      <c r="A1" s="20"/>
      <c r="G1" s="20"/>
      <c r="H1" s="79" t="s">
        <v>117</v>
      </c>
      <c r="I1" s="79"/>
      <c r="J1" s="79"/>
      <c r="K1" s="79"/>
      <c r="L1" s="80" t="s">
        <v>119</v>
      </c>
      <c r="M1" s="80"/>
      <c r="N1" s="80"/>
      <c r="P1" s="21"/>
      <c r="Q1" s="66"/>
      <c r="R1" s="66"/>
      <c r="S1" s="76"/>
      <c r="T1" s="76"/>
      <c r="U1" s="76"/>
    </row>
    <row r="2" spans="1:23" ht="13.5" customHeight="1" x14ac:dyDescent="0.25">
      <c r="A2" s="20"/>
      <c r="G2" s="20"/>
      <c r="H2" s="3">
        <v>1500</v>
      </c>
      <c r="I2" s="1">
        <v>3000</v>
      </c>
      <c r="J2" s="1">
        <v>5000</v>
      </c>
      <c r="K2" s="22">
        <v>5000</v>
      </c>
      <c r="L2" s="17"/>
      <c r="M2" s="3">
        <v>400</v>
      </c>
      <c r="N2" s="1">
        <v>800</v>
      </c>
      <c r="P2" s="21"/>
      <c r="Q2" s="66"/>
      <c r="R2" s="66"/>
      <c r="S2" s="67"/>
      <c r="T2" s="48"/>
      <c r="U2" s="62"/>
    </row>
    <row r="3" spans="1:23" ht="13.5" customHeight="1" x14ac:dyDescent="0.25">
      <c r="A3" s="18"/>
      <c r="G3" s="20"/>
      <c r="H3" s="6">
        <v>2.8472222222222219E-3</v>
      </c>
      <c r="I3" s="6">
        <v>6.0879629629629643E-3</v>
      </c>
      <c r="K3" s="6">
        <v>1.0578703703703703E-2</v>
      </c>
      <c r="M3" s="6">
        <v>3.0787037037037037E-3</v>
      </c>
      <c r="N3" s="6">
        <v>6.3657407407407404E-3</v>
      </c>
      <c r="P3" s="21"/>
      <c r="Q3" s="68"/>
      <c r="R3" s="68"/>
      <c r="S3" s="62"/>
      <c r="T3" s="62"/>
      <c r="U3" s="62"/>
    </row>
    <row r="4" spans="1:23" x14ac:dyDescent="0.25">
      <c r="B4" s="24"/>
      <c r="C4" s="24"/>
      <c r="D4" s="64"/>
      <c r="E4" s="81" t="s">
        <v>2</v>
      </c>
      <c r="F4" s="81"/>
      <c r="G4" s="82"/>
      <c r="H4" s="77" t="s">
        <v>118</v>
      </c>
      <c r="I4" s="77"/>
      <c r="J4" s="77"/>
      <c r="K4" s="77"/>
      <c r="L4" s="78" t="s">
        <v>120</v>
      </c>
      <c r="M4" s="78"/>
      <c r="N4" s="78"/>
    </row>
    <row r="5" spans="1:23" x14ac:dyDescent="0.25">
      <c r="A5" s="45" t="s">
        <v>116</v>
      </c>
      <c r="B5" s="45" t="s">
        <v>4</v>
      </c>
      <c r="C5" s="45" t="s">
        <v>5</v>
      </c>
      <c r="D5" s="45" t="s">
        <v>115</v>
      </c>
      <c r="E5" s="47" t="s">
        <v>6</v>
      </c>
      <c r="F5" s="9" t="s">
        <v>7</v>
      </c>
      <c r="G5" s="47" t="s">
        <v>8</v>
      </c>
      <c r="H5" s="45" t="s">
        <v>6</v>
      </c>
      <c r="I5" s="7" t="s">
        <v>7</v>
      </c>
      <c r="J5" s="45" t="s">
        <v>8</v>
      </c>
      <c r="K5" s="45" t="s">
        <v>113</v>
      </c>
      <c r="L5" s="45" t="s">
        <v>6</v>
      </c>
      <c r="M5" s="7" t="s">
        <v>7</v>
      </c>
      <c r="N5" s="7" t="s">
        <v>113</v>
      </c>
      <c r="O5" s="46" t="s">
        <v>8</v>
      </c>
      <c r="P5" s="65">
        <v>2015</v>
      </c>
      <c r="Q5" s="19" t="s">
        <v>101</v>
      </c>
      <c r="R5" s="45" t="s">
        <v>99</v>
      </c>
      <c r="S5" s="45" t="s">
        <v>100</v>
      </c>
      <c r="T5" s="45" t="s">
        <v>102</v>
      </c>
      <c r="U5" s="45" t="s">
        <v>103</v>
      </c>
      <c r="V5" s="45" t="s">
        <v>104</v>
      </c>
      <c r="W5" s="45" t="s">
        <v>52</v>
      </c>
    </row>
    <row r="6" spans="1:23" x14ac:dyDescent="0.25">
      <c r="A6" s="69" t="s">
        <v>98</v>
      </c>
      <c r="B6" s="69" t="s">
        <v>121</v>
      </c>
      <c r="C6" s="69" t="s">
        <v>122</v>
      </c>
      <c r="D6" s="69">
        <v>22</v>
      </c>
      <c r="E6" s="69"/>
      <c r="F6" s="71"/>
      <c r="G6" s="69"/>
      <c r="H6" s="69"/>
      <c r="I6" s="71"/>
      <c r="J6" s="69"/>
      <c r="K6" s="69"/>
      <c r="L6" s="69"/>
      <c r="M6" s="71"/>
      <c r="N6" s="71"/>
      <c r="O6" s="69"/>
      <c r="P6" s="69"/>
      <c r="Q6" s="69">
        <v>1</v>
      </c>
      <c r="R6" s="69"/>
      <c r="S6" s="69"/>
      <c r="T6" s="69"/>
      <c r="U6" s="69"/>
      <c r="V6" s="69"/>
      <c r="W6" s="69"/>
    </row>
    <row r="7" spans="1:23" x14ac:dyDescent="0.25">
      <c r="A7" s="69" t="s">
        <v>98</v>
      </c>
      <c r="B7" s="69" t="s">
        <v>123</v>
      </c>
      <c r="C7" s="69" t="s">
        <v>124</v>
      </c>
      <c r="D7" s="69">
        <v>25</v>
      </c>
      <c r="E7" s="69"/>
      <c r="F7" s="71"/>
      <c r="G7" s="69"/>
      <c r="H7" s="69"/>
      <c r="I7" s="71"/>
      <c r="J7" s="69"/>
      <c r="K7" s="69"/>
      <c r="L7" s="69"/>
      <c r="M7" s="71"/>
      <c r="N7" s="71"/>
      <c r="O7" s="69"/>
      <c r="P7" s="69"/>
      <c r="Q7" s="69">
        <v>1</v>
      </c>
      <c r="R7" s="69"/>
      <c r="S7" s="69"/>
      <c r="T7" s="69"/>
      <c r="U7" s="69"/>
      <c r="V7" s="69"/>
      <c r="W7" s="69"/>
    </row>
    <row r="8" spans="1:23" x14ac:dyDescent="0.25">
      <c r="A8" s="69" t="s">
        <v>110</v>
      </c>
      <c r="B8" s="69" t="s">
        <v>55</v>
      </c>
      <c r="C8" s="69" t="s">
        <v>56</v>
      </c>
      <c r="D8" s="70">
        <v>19</v>
      </c>
      <c r="E8" s="58">
        <v>3.4236111111111112E-3</v>
      </c>
      <c r="F8" s="71">
        <f>1/(E8/$H$3)*100</f>
        <v>83.16430020283974</v>
      </c>
      <c r="G8" s="71">
        <f>F8+(24-D8)</f>
        <v>88.16430020283974</v>
      </c>
      <c r="H8" s="58">
        <v>1.260763888888889E-2</v>
      </c>
      <c r="I8" s="71">
        <f>1/(H8/$K$3)*100</f>
        <v>83.907096300376367</v>
      </c>
      <c r="J8" s="71">
        <f t="shared" ref="J8" si="0">I8+(24-D8)</f>
        <v>88.907096300376367</v>
      </c>
      <c r="K8" s="73">
        <f t="shared" ref="K8" si="1">I8-50+(24-D8)</f>
        <v>38.907096300376367</v>
      </c>
      <c r="L8" s="58">
        <v>3.2858796296296295E-3</v>
      </c>
      <c r="M8" s="71">
        <f t="shared" ref="M8:M28" si="2">1/(L8/$M$3)*100</f>
        <v>93.694963015146186</v>
      </c>
      <c r="N8" s="74">
        <f t="shared" ref="N8" si="3">M8-50</f>
        <v>43.694963015146186</v>
      </c>
      <c r="O8" s="71" t="e">
        <f>M8+(24-#REF!)</f>
        <v>#REF!</v>
      </c>
      <c r="P8" s="71" t="e">
        <f>O8+#REF!</f>
        <v>#REF!</v>
      </c>
      <c r="Q8" s="71">
        <v>4</v>
      </c>
      <c r="R8" s="69"/>
      <c r="S8" s="69"/>
      <c r="T8" s="69"/>
      <c r="U8" s="69">
        <v>18</v>
      </c>
      <c r="V8" s="69"/>
      <c r="W8" s="71">
        <f>K8+N8+R8+S8+T8+U8</f>
        <v>100.60205931552255</v>
      </c>
    </row>
    <row r="9" spans="1:23" x14ac:dyDescent="0.25">
      <c r="A9" s="69" t="s">
        <v>110</v>
      </c>
      <c r="B9" s="69" t="s">
        <v>49</v>
      </c>
      <c r="C9" s="69" t="s">
        <v>74</v>
      </c>
      <c r="D9" s="70">
        <v>22</v>
      </c>
      <c r="E9" s="69"/>
      <c r="F9" s="69"/>
      <c r="G9" s="69"/>
      <c r="H9" s="58">
        <v>1.2789351851851852E-2</v>
      </c>
      <c r="I9" s="71">
        <f>1/(H9/$K$3)*100</f>
        <v>82.714932126696823</v>
      </c>
      <c r="J9" s="71">
        <f>I9+(24-D9)</f>
        <v>84.714932126696823</v>
      </c>
      <c r="K9" s="73">
        <f t="shared" ref="K9:K28" si="4">I9-50+(24-D9)</f>
        <v>34.714932126696823</v>
      </c>
      <c r="L9" s="58">
        <v>3.4444444444444444E-3</v>
      </c>
      <c r="M9" s="71">
        <f t="shared" si="2"/>
        <v>89.381720430107535</v>
      </c>
      <c r="N9" s="74">
        <f t="shared" ref="N9:N28" si="5">M9-50</f>
        <v>39.381720430107535</v>
      </c>
      <c r="O9" s="71" t="e">
        <f>M9+(24-#REF!)</f>
        <v>#REF!</v>
      </c>
      <c r="P9" s="71" t="e">
        <f>O9+#REF!</f>
        <v>#REF!</v>
      </c>
      <c r="Q9" s="71">
        <v>6</v>
      </c>
      <c r="R9" s="69">
        <v>12</v>
      </c>
      <c r="S9" s="69"/>
      <c r="T9" s="72">
        <v>10</v>
      </c>
      <c r="U9" s="69">
        <v>21</v>
      </c>
      <c r="V9" s="69">
        <v>16</v>
      </c>
      <c r="W9" s="71">
        <f>K9+N9+R9+U9+V9</f>
        <v>123.09665255680436</v>
      </c>
    </row>
    <row r="10" spans="1:23" x14ac:dyDescent="0.25">
      <c r="A10" s="69" t="s">
        <v>110</v>
      </c>
      <c r="B10" s="69" t="s">
        <v>70</v>
      </c>
      <c r="C10" s="69" t="s">
        <v>71</v>
      </c>
      <c r="D10" s="70">
        <v>20</v>
      </c>
      <c r="E10" s="58">
        <v>3.5590277777777777E-3</v>
      </c>
      <c r="F10" s="71">
        <f>1/(E10/$H$3)*100</f>
        <v>79.999999999999986</v>
      </c>
      <c r="G10" s="71">
        <f>F10+(24-D10)</f>
        <v>83.999999999999986</v>
      </c>
      <c r="H10" s="58">
        <v>1.2511574074074073E-2</v>
      </c>
      <c r="I10" s="71">
        <f>1/(H10/$K$3)*100</f>
        <v>84.551341350601305</v>
      </c>
      <c r="J10" s="71">
        <f>I10+(24-D10)</f>
        <v>88.551341350601305</v>
      </c>
      <c r="K10" s="73">
        <f t="shared" si="4"/>
        <v>38.551341350601305</v>
      </c>
      <c r="L10" s="58">
        <v>3.4386574074074072E-3</v>
      </c>
      <c r="M10" s="71">
        <f t="shared" si="2"/>
        <v>89.532144059239315</v>
      </c>
      <c r="N10" s="74">
        <f t="shared" si="5"/>
        <v>39.532144059239315</v>
      </c>
      <c r="O10" s="71" t="e">
        <f>M10+(24-#REF!)</f>
        <v>#REF!</v>
      </c>
      <c r="P10" s="71" t="e">
        <f>O10+#REF!</f>
        <v>#REF!</v>
      </c>
      <c r="Q10" s="71"/>
      <c r="R10" s="69"/>
      <c r="S10" s="69"/>
      <c r="T10" s="69"/>
      <c r="U10" s="69">
        <v>15</v>
      </c>
      <c r="V10" s="69">
        <v>20</v>
      </c>
      <c r="W10" s="71">
        <f>K10+N10+R10+U10+V10</f>
        <v>113.08348540984062</v>
      </c>
    </row>
    <row r="11" spans="1:23" x14ac:dyDescent="0.25">
      <c r="A11" s="69" t="s">
        <v>111</v>
      </c>
      <c r="B11" s="69" t="s">
        <v>57</v>
      </c>
      <c r="C11" s="69" t="s">
        <v>58</v>
      </c>
      <c r="D11" s="70">
        <v>18</v>
      </c>
      <c r="E11" s="58">
        <v>3.5451388888888893E-3</v>
      </c>
      <c r="F11" s="71">
        <f>1/(E11/$H$3)*100</f>
        <v>80.313418217433878</v>
      </c>
      <c r="G11" s="71">
        <f>F11+(24-D11)</f>
        <v>86.313418217433878</v>
      </c>
      <c r="H11" s="58">
        <v>1.3715277777777778E-2</v>
      </c>
      <c r="I11" s="71">
        <f>1/(H11/$K$3)*100</f>
        <v>77.130801687763721</v>
      </c>
      <c r="J11" s="71">
        <f>I11+(24-D11)</f>
        <v>83.130801687763721</v>
      </c>
      <c r="K11" s="73">
        <f t="shared" si="4"/>
        <v>33.130801687763721</v>
      </c>
      <c r="L11" s="58">
        <v>3.2673611111111111E-3</v>
      </c>
      <c r="M11" s="71">
        <f t="shared" si="2"/>
        <v>94.226000708466174</v>
      </c>
      <c r="N11" s="74">
        <f t="shared" si="5"/>
        <v>44.226000708466174</v>
      </c>
      <c r="O11" s="71" t="e">
        <f>M11+(24-#REF!)</f>
        <v>#REF!</v>
      </c>
      <c r="P11" s="71" t="e">
        <f>O11+#REF!</f>
        <v>#REF!</v>
      </c>
      <c r="Q11" s="71"/>
      <c r="R11" s="69">
        <v>10</v>
      </c>
      <c r="S11" s="69">
        <v>10</v>
      </c>
      <c r="T11" s="72">
        <v>8</v>
      </c>
      <c r="U11" s="69">
        <v>3</v>
      </c>
      <c r="V11" s="69"/>
      <c r="W11" s="71">
        <f>K11+N11+R11+S11+U11</f>
        <v>100.3568023962299</v>
      </c>
    </row>
    <row r="12" spans="1:23" x14ac:dyDescent="0.25">
      <c r="A12" s="69" t="s">
        <v>111</v>
      </c>
      <c r="B12" s="69" t="s">
        <v>72</v>
      </c>
      <c r="C12" s="69" t="s">
        <v>73</v>
      </c>
      <c r="D12" s="70">
        <v>18</v>
      </c>
      <c r="E12" s="58">
        <v>7.2337962962962963E-3</v>
      </c>
      <c r="F12" s="71">
        <f>1/(E12/$I$3)*100</f>
        <v>84.160000000000011</v>
      </c>
      <c r="G12" s="71">
        <f>F12+(24-D12)</f>
        <v>90.160000000000011</v>
      </c>
      <c r="H12" s="58">
        <v>1.3665509259259259E-2</v>
      </c>
      <c r="I12" s="71">
        <f>1/(H12/$K$3)*100</f>
        <v>77.411704920809683</v>
      </c>
      <c r="J12" s="71">
        <f>I12+(24-D12)</f>
        <v>83.411704920809683</v>
      </c>
      <c r="K12" s="73">
        <f t="shared" si="4"/>
        <v>33.411704920809683</v>
      </c>
      <c r="L12" s="58">
        <v>3.3819444444444444E-3</v>
      </c>
      <c r="M12" s="71">
        <f t="shared" si="2"/>
        <v>91.03353867214237</v>
      </c>
      <c r="N12" s="74">
        <f t="shared" si="5"/>
        <v>41.03353867214237</v>
      </c>
      <c r="O12" s="71" t="e">
        <f>M12+(24-#REF!)</f>
        <v>#REF!</v>
      </c>
      <c r="P12" s="71" t="e">
        <f>O12+#REF!</f>
        <v>#REF!</v>
      </c>
      <c r="Q12" s="71"/>
      <c r="R12" s="69"/>
      <c r="S12" s="69"/>
      <c r="T12" s="69"/>
      <c r="U12" s="69">
        <v>9</v>
      </c>
      <c r="V12" s="69">
        <v>10</v>
      </c>
      <c r="W12" s="71">
        <f>K12+N12+R12+U12+V12</f>
        <v>93.445243592952053</v>
      </c>
    </row>
    <row r="13" spans="1:23" x14ac:dyDescent="0.25">
      <c r="A13" s="69" t="s">
        <v>111</v>
      </c>
      <c r="B13" s="69" t="s">
        <v>68</v>
      </c>
      <c r="C13" s="69" t="s">
        <v>69</v>
      </c>
      <c r="D13" s="70">
        <v>17</v>
      </c>
      <c r="E13" s="69"/>
      <c r="F13" s="69"/>
      <c r="G13" s="69"/>
      <c r="H13" s="58">
        <v>7.4722222222222212E-3</v>
      </c>
      <c r="I13" s="71">
        <f>1/(H13/$I$3)*100</f>
        <v>81.474597273853817</v>
      </c>
      <c r="J13" s="71">
        <f>I13+(24-D13)</f>
        <v>88.474597273853817</v>
      </c>
      <c r="K13" s="73">
        <f t="shared" si="4"/>
        <v>38.474597273853817</v>
      </c>
      <c r="L13" s="58">
        <v>3.5358796296296297E-3</v>
      </c>
      <c r="M13" s="71">
        <f t="shared" si="2"/>
        <v>87.070376432078561</v>
      </c>
      <c r="N13" s="74">
        <f t="shared" si="5"/>
        <v>37.070376432078561</v>
      </c>
      <c r="O13" s="71" t="e">
        <f>M13+(24-#REF!)</f>
        <v>#REF!</v>
      </c>
      <c r="P13" s="71" t="e">
        <f>O13+#REF!</f>
        <v>#REF!</v>
      </c>
      <c r="Q13" s="71"/>
      <c r="R13" s="69">
        <v>7</v>
      </c>
      <c r="S13" s="72">
        <v>5</v>
      </c>
      <c r="T13" s="69"/>
      <c r="U13" s="69"/>
      <c r="V13" s="69">
        <v>9</v>
      </c>
      <c r="W13" s="71">
        <f>K13+N13+R13+V13</f>
        <v>91.544973705932378</v>
      </c>
    </row>
    <row r="14" spans="1:23" x14ac:dyDescent="0.25">
      <c r="A14" s="69" t="s">
        <v>114</v>
      </c>
      <c r="B14" s="69" t="s">
        <v>83</v>
      </c>
      <c r="C14" s="69" t="s">
        <v>84</v>
      </c>
      <c r="D14" s="70">
        <v>21</v>
      </c>
      <c r="E14" s="58">
        <v>7.2337962962962963E-3</v>
      </c>
      <c r="F14" s="71">
        <f>1/(E14/$I$3)*100</f>
        <v>84.160000000000011</v>
      </c>
      <c r="G14" s="71">
        <f>F14+(24-D14)</f>
        <v>87.160000000000011</v>
      </c>
      <c r="H14" s="58">
        <v>7.5185185185185181E-3</v>
      </c>
      <c r="I14" s="71">
        <f>1/(H14/$I$3)*100</f>
        <v>80.972906403940911</v>
      </c>
      <c r="J14" s="71">
        <f>I14+(24-G14)</f>
        <v>17.8129064039409</v>
      </c>
      <c r="K14" s="73">
        <f t="shared" si="4"/>
        <v>33.972906403940911</v>
      </c>
      <c r="L14" s="58">
        <v>3.8124999999999999E-3</v>
      </c>
      <c r="M14" s="71">
        <f t="shared" si="2"/>
        <v>80.752884031572563</v>
      </c>
      <c r="N14" s="74">
        <f t="shared" si="5"/>
        <v>30.752884031572563</v>
      </c>
      <c r="O14" s="71" t="e">
        <f>M14+(24-#REF!)</f>
        <v>#REF!</v>
      </c>
      <c r="P14" s="71" t="e">
        <f>O14+#REF!</f>
        <v>#REF!</v>
      </c>
      <c r="Q14" s="71"/>
      <c r="R14" s="69">
        <v>15</v>
      </c>
      <c r="S14" s="69"/>
      <c r="T14" s="72">
        <v>6</v>
      </c>
      <c r="U14" s="69"/>
      <c r="V14" s="69">
        <v>11</v>
      </c>
      <c r="W14" s="71">
        <f>K14+N14+R14+V14</f>
        <v>90.725790435513474</v>
      </c>
    </row>
    <row r="15" spans="1:23" x14ac:dyDescent="0.25">
      <c r="A15" s="69" t="s">
        <v>114</v>
      </c>
      <c r="B15" s="69" t="s">
        <v>75</v>
      </c>
      <c r="C15" s="69" t="s">
        <v>76</v>
      </c>
      <c r="D15" s="70">
        <v>17</v>
      </c>
      <c r="E15" s="58">
        <v>3.8194444444444443E-3</v>
      </c>
      <c r="F15" s="71">
        <f>1/(E15/$H$3)*100</f>
        <v>74.545454545454533</v>
      </c>
      <c r="G15" s="71">
        <f>F15+(24-D15)</f>
        <v>81.545454545454533</v>
      </c>
      <c r="H15" s="58">
        <v>1.3857638888888886E-2</v>
      </c>
      <c r="I15" s="71">
        <f t="shared" ref="I15:I28" si="6">1/(H15/$K$3)*100</f>
        <v>76.338428129959084</v>
      </c>
      <c r="J15" s="71">
        <f t="shared" ref="J15:J28" si="7">I15+(24-D15)</f>
        <v>83.338428129959084</v>
      </c>
      <c r="K15" s="73">
        <f t="shared" si="4"/>
        <v>33.338428129959084</v>
      </c>
      <c r="L15" s="58">
        <v>3.5486111111111113E-3</v>
      </c>
      <c r="M15" s="71">
        <f t="shared" si="2"/>
        <v>86.757990867579906</v>
      </c>
      <c r="N15" s="74">
        <f t="shared" si="5"/>
        <v>36.757990867579906</v>
      </c>
      <c r="O15" s="71" t="e">
        <f>M15+(24-#REF!)</f>
        <v>#REF!</v>
      </c>
      <c r="P15" s="71" t="e">
        <f>O15+#REF!</f>
        <v>#REF!</v>
      </c>
      <c r="Q15" s="71"/>
      <c r="R15" s="69">
        <v>3</v>
      </c>
      <c r="S15" s="69"/>
      <c r="T15" s="69">
        <v>3</v>
      </c>
      <c r="U15" s="69">
        <v>10</v>
      </c>
      <c r="V15" s="69"/>
      <c r="W15" s="71">
        <f>K15+N15+R15+T15+U15</f>
        <v>86.09641899753899</v>
      </c>
    </row>
    <row r="16" spans="1:23" x14ac:dyDescent="0.25">
      <c r="A16" s="69" t="s">
        <v>114</v>
      </c>
      <c r="B16" s="69" t="s">
        <v>89</v>
      </c>
      <c r="C16" s="69" t="s">
        <v>90</v>
      </c>
      <c r="D16" s="69">
        <v>20</v>
      </c>
      <c r="E16" s="69"/>
      <c r="F16" s="69"/>
      <c r="G16" s="69"/>
      <c r="H16" s="58">
        <v>1.3755787037037037E-2</v>
      </c>
      <c r="I16" s="71">
        <f t="shared" si="6"/>
        <v>76.903660075725696</v>
      </c>
      <c r="J16" s="71">
        <f t="shared" si="7"/>
        <v>80.903660075725696</v>
      </c>
      <c r="K16" s="73">
        <f t="shared" si="4"/>
        <v>30.903660075725696</v>
      </c>
      <c r="L16" s="58">
        <v>3.6747685185185186E-3</v>
      </c>
      <c r="M16" s="71">
        <f t="shared" si="2"/>
        <v>83.779527559055126</v>
      </c>
      <c r="N16" s="74">
        <f t="shared" si="5"/>
        <v>33.779527559055126</v>
      </c>
      <c r="O16" s="71" t="e">
        <f>M16+(24-#REF!)</f>
        <v>#REF!</v>
      </c>
      <c r="P16" s="71" t="e">
        <f>O16+#REF!</f>
        <v>#REF!</v>
      </c>
      <c r="Q16" s="71"/>
      <c r="R16" s="69">
        <v>5</v>
      </c>
      <c r="S16" s="69"/>
      <c r="T16" s="69">
        <v>4</v>
      </c>
      <c r="U16" s="69"/>
      <c r="V16" s="69">
        <v>10</v>
      </c>
      <c r="W16" s="71">
        <f>K16+N16+R16+V16</f>
        <v>79.683187634780822</v>
      </c>
    </row>
    <row r="17" spans="1:24" x14ac:dyDescent="0.25">
      <c r="A17" s="69" t="s">
        <v>114</v>
      </c>
      <c r="B17" s="69" t="s">
        <v>64</v>
      </c>
      <c r="C17" s="69" t="s">
        <v>65</v>
      </c>
      <c r="D17" s="70">
        <v>17</v>
      </c>
      <c r="E17" s="58">
        <v>3.7268518518518514E-3</v>
      </c>
      <c r="F17" s="71">
        <f>1/(E17/$H$3)*100</f>
        <v>76.397515527950318</v>
      </c>
      <c r="G17" s="71">
        <f>F17+(24-D17)</f>
        <v>83.397515527950318</v>
      </c>
      <c r="H17" s="58">
        <v>1.5120370370370369E-2</v>
      </c>
      <c r="I17" s="71">
        <f t="shared" si="6"/>
        <v>69.963257807715863</v>
      </c>
      <c r="J17" s="71">
        <f t="shared" si="7"/>
        <v>76.963257807715863</v>
      </c>
      <c r="K17" s="73">
        <f t="shared" si="4"/>
        <v>26.963257807715863</v>
      </c>
      <c r="L17" s="58">
        <v>3.3194444444444447E-3</v>
      </c>
      <c r="M17" s="71">
        <f t="shared" si="2"/>
        <v>92.747559274755915</v>
      </c>
      <c r="N17" s="74">
        <f t="shared" si="5"/>
        <v>42.747559274755915</v>
      </c>
      <c r="O17" s="71" t="e">
        <f>M17+(24-#REF!)</f>
        <v>#REF!</v>
      </c>
      <c r="P17" s="71" t="e">
        <f>O17+#REF!</f>
        <v>#REF!</v>
      </c>
      <c r="Q17" s="71"/>
      <c r="R17" s="69"/>
      <c r="S17" s="69"/>
      <c r="T17" s="69">
        <v>1</v>
      </c>
      <c r="U17" s="69"/>
      <c r="V17" s="69">
        <v>8</v>
      </c>
      <c r="W17" s="71">
        <f>K17+N17+R17+T17+V17</f>
        <v>78.710817082471777</v>
      </c>
    </row>
    <row r="18" spans="1:24" x14ac:dyDescent="0.25">
      <c r="A18" s="69" t="s">
        <v>114</v>
      </c>
      <c r="B18" s="69" t="s">
        <v>53</v>
      </c>
      <c r="C18" s="69" t="s">
        <v>54</v>
      </c>
      <c r="D18" s="70">
        <v>15</v>
      </c>
      <c r="E18" s="58">
        <v>3.5486111111111113E-3</v>
      </c>
      <c r="F18" s="71">
        <f>1/(E18/$H$3)*100</f>
        <v>80.234833659491173</v>
      </c>
      <c r="G18" s="71">
        <f>F18+(24-D18)</f>
        <v>89.234833659491173</v>
      </c>
      <c r="H18" s="58">
        <v>1.3122685185185187E-2</v>
      </c>
      <c r="I18" s="71">
        <f t="shared" si="6"/>
        <v>80.61386487916738</v>
      </c>
      <c r="J18" s="71">
        <f t="shared" si="7"/>
        <v>89.61386487916738</v>
      </c>
      <c r="K18" s="73">
        <f t="shared" si="4"/>
        <v>39.61386487916738</v>
      </c>
      <c r="L18" s="58">
        <v>3.4699074074074072E-3</v>
      </c>
      <c r="M18" s="71">
        <f t="shared" si="2"/>
        <v>88.725817211474322</v>
      </c>
      <c r="N18" s="74">
        <f t="shared" si="5"/>
        <v>38.725817211474322</v>
      </c>
      <c r="O18" s="71" t="e">
        <f>M18+(24-#REF!)</f>
        <v>#REF!</v>
      </c>
      <c r="P18" s="71" t="e">
        <f>O18+#REF!</f>
        <v>#REF!</v>
      </c>
      <c r="Q18" s="71"/>
      <c r="R18" s="69"/>
      <c r="S18" s="69">
        <v>8</v>
      </c>
      <c r="T18" s="69"/>
      <c r="U18" s="69"/>
      <c r="V18" s="69"/>
      <c r="W18" s="71">
        <f t="shared" ref="W18:W25" si="8">K18+N18+R18</f>
        <v>78.339682090641702</v>
      </c>
    </row>
    <row r="19" spans="1:24" x14ac:dyDescent="0.25">
      <c r="A19" s="69" t="s">
        <v>125</v>
      </c>
      <c r="B19" s="69" t="s">
        <v>61</v>
      </c>
      <c r="C19" s="69" t="s">
        <v>62</v>
      </c>
      <c r="D19" s="70">
        <v>18</v>
      </c>
      <c r="E19" s="69"/>
      <c r="F19" s="69"/>
      <c r="G19" s="69"/>
      <c r="H19" s="58">
        <v>1.3865740740740739E-2</v>
      </c>
      <c r="I19" s="71">
        <f t="shared" si="6"/>
        <v>76.293823038397335</v>
      </c>
      <c r="J19" s="71">
        <f t="shared" si="7"/>
        <v>82.293823038397335</v>
      </c>
      <c r="K19" s="73">
        <f t="shared" si="4"/>
        <v>32.293823038397335</v>
      </c>
      <c r="L19" s="58">
        <v>3.3090277777777775E-3</v>
      </c>
      <c r="M19" s="71">
        <f t="shared" si="2"/>
        <v>93.039524309199038</v>
      </c>
      <c r="N19" s="74">
        <f t="shared" si="5"/>
        <v>43.039524309199038</v>
      </c>
      <c r="O19" s="71" t="e">
        <f>M19+(24-#REF!)</f>
        <v>#REF!</v>
      </c>
      <c r="P19" s="71" t="e">
        <f>O19+#REF!</f>
        <v>#REF!</v>
      </c>
      <c r="Q19" s="71"/>
      <c r="R19" s="69"/>
      <c r="S19" s="69"/>
      <c r="T19" s="69"/>
      <c r="U19" s="69"/>
      <c r="V19" s="69"/>
      <c r="W19" s="71">
        <f t="shared" si="8"/>
        <v>75.333347347596373</v>
      </c>
    </row>
    <row r="20" spans="1:24" x14ac:dyDescent="0.25">
      <c r="A20" s="69" t="s">
        <v>114</v>
      </c>
      <c r="B20" s="69" t="s">
        <v>87</v>
      </c>
      <c r="C20" s="69" t="s">
        <v>88</v>
      </c>
      <c r="D20" s="70">
        <v>19</v>
      </c>
      <c r="E20" s="58">
        <v>3.8687500000000002E-3</v>
      </c>
      <c r="F20" s="71">
        <f>1/(E20/$H$3)*100</f>
        <v>73.595404774726248</v>
      </c>
      <c r="G20" s="71">
        <f>F20+(24-D20)</f>
        <v>78.595404774726248</v>
      </c>
      <c r="H20" s="58">
        <v>1.3943287037037037E-2</v>
      </c>
      <c r="I20" s="71">
        <f t="shared" si="6"/>
        <v>75.869511081597068</v>
      </c>
      <c r="J20" s="71">
        <f t="shared" si="7"/>
        <v>80.869511081597068</v>
      </c>
      <c r="K20" s="73">
        <f t="shared" si="4"/>
        <v>30.869511081597068</v>
      </c>
      <c r="L20" s="58">
        <v>3.6284722222222222E-3</v>
      </c>
      <c r="M20" s="71">
        <f t="shared" si="2"/>
        <v>84.848484848484844</v>
      </c>
      <c r="N20" s="74">
        <f t="shared" si="5"/>
        <v>34.848484848484844</v>
      </c>
      <c r="O20" s="71" t="e">
        <f>M20+(24-#REF!)</f>
        <v>#REF!</v>
      </c>
      <c r="P20" s="71" t="e">
        <f>O20+#REF!</f>
        <v>#REF!</v>
      </c>
      <c r="Q20" s="71"/>
      <c r="R20" s="69">
        <v>9</v>
      </c>
      <c r="S20" s="69"/>
      <c r="T20" s="69"/>
      <c r="U20" s="69"/>
      <c r="V20" s="69"/>
      <c r="W20" s="71">
        <f t="shared" si="8"/>
        <v>74.717995930081912</v>
      </c>
    </row>
    <row r="21" spans="1:24" x14ac:dyDescent="0.25">
      <c r="A21" s="69" t="s">
        <v>114</v>
      </c>
      <c r="B21" s="69" t="s">
        <v>59</v>
      </c>
      <c r="C21" s="69" t="s">
        <v>60</v>
      </c>
      <c r="D21" s="70">
        <v>14</v>
      </c>
      <c r="E21" s="58">
        <v>3.7500000000000003E-3</v>
      </c>
      <c r="F21" s="71">
        <f>1/(E21/$H$3)*100</f>
        <v>75.92592592592591</v>
      </c>
      <c r="G21" s="71">
        <f>F21+(24-D21)</f>
        <v>85.92592592592591</v>
      </c>
      <c r="H21" s="58">
        <v>1.3784722222222224E-2</v>
      </c>
      <c r="I21" s="71">
        <f t="shared" si="6"/>
        <v>76.742233417296362</v>
      </c>
      <c r="J21" s="71">
        <f t="shared" si="7"/>
        <v>86.742233417296362</v>
      </c>
      <c r="K21" s="73">
        <f t="shared" si="4"/>
        <v>36.742233417296362</v>
      </c>
      <c r="L21" s="58">
        <v>3.5143518518518523E-3</v>
      </c>
      <c r="M21" s="71">
        <f t="shared" si="2"/>
        <v>87.603741272559589</v>
      </c>
      <c r="N21" s="74">
        <f t="shared" si="5"/>
        <v>37.603741272559589</v>
      </c>
      <c r="O21" s="71" t="e">
        <f>M21+(24-#REF!)</f>
        <v>#REF!</v>
      </c>
      <c r="P21" s="71" t="e">
        <f>O21+#REF!</f>
        <v>#REF!</v>
      </c>
      <c r="Q21" s="71"/>
      <c r="R21" s="69"/>
      <c r="S21" s="69">
        <v>4</v>
      </c>
      <c r="T21" s="69"/>
      <c r="U21" s="69"/>
      <c r="V21" s="69"/>
      <c r="W21" s="71">
        <f t="shared" si="8"/>
        <v>74.34597468985595</v>
      </c>
    </row>
    <row r="22" spans="1:24" x14ac:dyDescent="0.25">
      <c r="A22" s="69" t="s">
        <v>114</v>
      </c>
      <c r="B22" s="69" t="s">
        <v>38</v>
      </c>
      <c r="C22" s="69" t="s">
        <v>63</v>
      </c>
      <c r="D22" s="70">
        <v>14</v>
      </c>
      <c r="E22" s="58">
        <v>3.7187500000000003E-3</v>
      </c>
      <c r="F22" s="71">
        <f>1/(E22/$H$3)*100</f>
        <v>76.563958916900077</v>
      </c>
      <c r="G22" s="71">
        <f>F22+(24-D22)</f>
        <v>86.563958916900077</v>
      </c>
      <c r="H22" s="58">
        <v>1.3597222222222221E-2</v>
      </c>
      <c r="I22" s="71">
        <f t="shared" si="6"/>
        <v>77.800476676881175</v>
      </c>
      <c r="J22" s="71">
        <f t="shared" si="7"/>
        <v>87.800476676881175</v>
      </c>
      <c r="K22" s="73">
        <f t="shared" si="4"/>
        <v>37.800476676881175</v>
      </c>
      <c r="L22" s="58">
        <v>3.6863425925925931E-3</v>
      </c>
      <c r="M22" s="71">
        <f t="shared" si="2"/>
        <v>83.516483516483504</v>
      </c>
      <c r="N22" s="74">
        <f t="shared" si="5"/>
        <v>33.516483516483504</v>
      </c>
      <c r="O22" s="71" t="e">
        <f>M22+(24-#REF!)</f>
        <v>#REF!</v>
      </c>
      <c r="P22" s="71" t="e">
        <f>O22+#REF!</f>
        <v>#REF!</v>
      </c>
      <c r="Q22" s="71"/>
      <c r="R22" s="69"/>
      <c r="S22" s="69">
        <v>3</v>
      </c>
      <c r="T22" s="69"/>
      <c r="U22" s="69"/>
      <c r="V22" s="69"/>
      <c r="W22" s="71">
        <f t="shared" si="8"/>
        <v>71.316960193364679</v>
      </c>
    </row>
    <row r="23" spans="1:24" x14ac:dyDescent="0.25">
      <c r="A23" s="69" t="s">
        <v>114</v>
      </c>
      <c r="B23" s="69" t="s">
        <v>81</v>
      </c>
      <c r="C23" s="69" t="s">
        <v>82</v>
      </c>
      <c r="D23" s="69">
        <v>19</v>
      </c>
      <c r="E23" s="69"/>
      <c r="F23" s="69"/>
      <c r="G23" s="69"/>
      <c r="H23" s="58">
        <v>1.3692129629629629E-2</v>
      </c>
      <c r="I23" s="71">
        <f t="shared" si="6"/>
        <v>77.261200338123416</v>
      </c>
      <c r="J23" s="71">
        <f t="shared" si="7"/>
        <v>82.261200338123416</v>
      </c>
      <c r="K23" s="73">
        <f t="shared" si="4"/>
        <v>32.261200338123416</v>
      </c>
      <c r="L23" s="58">
        <v>3.5000000000000001E-3</v>
      </c>
      <c r="M23" s="71">
        <f t="shared" si="2"/>
        <v>87.962962962962962</v>
      </c>
      <c r="N23" s="74">
        <f t="shared" si="5"/>
        <v>37.962962962962962</v>
      </c>
      <c r="O23" s="71" t="e">
        <f>M23+(24-#REF!)</f>
        <v>#REF!</v>
      </c>
      <c r="P23" s="71" t="e">
        <f>O23+#REF!</f>
        <v>#REF!</v>
      </c>
      <c r="Q23" s="71"/>
      <c r="R23" s="69"/>
      <c r="S23" s="69">
        <v>1</v>
      </c>
      <c r="T23" s="69"/>
      <c r="U23" s="69"/>
      <c r="V23" s="69"/>
      <c r="W23" s="71">
        <f t="shared" si="8"/>
        <v>70.224163301086378</v>
      </c>
    </row>
    <row r="24" spans="1:24" x14ac:dyDescent="0.25">
      <c r="A24" s="69" t="s">
        <v>114</v>
      </c>
      <c r="B24" s="69" t="s">
        <v>66</v>
      </c>
      <c r="C24" s="69" t="s">
        <v>67</v>
      </c>
      <c r="D24" s="70">
        <v>15</v>
      </c>
      <c r="E24" s="58">
        <v>3.5659722222222221E-3</v>
      </c>
      <c r="F24" s="71">
        <f>1/(E24/$H$3)*100</f>
        <v>79.844206426484902</v>
      </c>
      <c r="G24" s="71">
        <f>F24+(24-D24)</f>
        <v>88.844206426484902</v>
      </c>
      <c r="H24" s="58">
        <v>1.4091435185185186E-2</v>
      </c>
      <c r="I24" s="71">
        <f t="shared" si="6"/>
        <v>75.071868583162214</v>
      </c>
      <c r="J24" s="71">
        <f t="shared" si="7"/>
        <v>84.071868583162214</v>
      </c>
      <c r="K24" s="73">
        <f t="shared" si="4"/>
        <v>34.071868583162214</v>
      </c>
      <c r="L24" s="58">
        <v>3.6145833333333338E-3</v>
      </c>
      <c r="M24" s="71">
        <f t="shared" si="2"/>
        <v>85.174511687479963</v>
      </c>
      <c r="N24" s="74">
        <f t="shared" si="5"/>
        <v>35.174511687479963</v>
      </c>
      <c r="O24" s="71" t="e">
        <f>M24+(24-#REF!)</f>
        <v>#REF!</v>
      </c>
      <c r="P24" s="71" t="e">
        <f>O24+#REF!</f>
        <v>#REF!</v>
      </c>
      <c r="Q24" s="71"/>
      <c r="R24" s="69"/>
      <c r="S24" s="69"/>
      <c r="T24" s="69"/>
      <c r="U24" s="69"/>
      <c r="V24" s="69"/>
      <c r="W24" s="71">
        <f t="shared" si="8"/>
        <v>69.246380270642177</v>
      </c>
      <c r="X24" s="25"/>
    </row>
    <row r="25" spans="1:24" x14ac:dyDescent="0.25">
      <c r="A25" s="69" t="s">
        <v>114</v>
      </c>
      <c r="B25" s="69" t="s">
        <v>77</v>
      </c>
      <c r="C25" s="69" t="s">
        <v>78</v>
      </c>
      <c r="D25" s="70">
        <v>16</v>
      </c>
      <c r="E25" s="58">
        <v>4.047800925925926E-3</v>
      </c>
      <c r="F25" s="71">
        <f>1/(E25/$H$3)*100</f>
        <v>70.339976553341145</v>
      </c>
      <c r="G25" s="71">
        <f>F25+(24-D25)</f>
        <v>78.339976553341145</v>
      </c>
      <c r="H25" s="58">
        <v>1.4706018518518519E-2</v>
      </c>
      <c r="I25" s="71">
        <f t="shared" si="6"/>
        <v>71.934519124822913</v>
      </c>
      <c r="J25" s="71">
        <f t="shared" si="7"/>
        <v>79.934519124822913</v>
      </c>
      <c r="K25" s="73">
        <f t="shared" si="4"/>
        <v>29.934519124822913</v>
      </c>
      <c r="L25" s="58">
        <v>3.4930555555555561E-3</v>
      </c>
      <c r="M25" s="71">
        <f t="shared" si="2"/>
        <v>88.137839628893289</v>
      </c>
      <c r="N25" s="74">
        <f t="shared" si="5"/>
        <v>38.137839628893289</v>
      </c>
      <c r="O25" s="71" t="e">
        <f>M25+(24-#REF!)</f>
        <v>#REF!</v>
      </c>
      <c r="P25" s="71" t="e">
        <f>O25+#REF!</f>
        <v>#REF!</v>
      </c>
      <c r="Q25" s="71"/>
      <c r="R25" s="69"/>
      <c r="S25" s="69"/>
      <c r="T25" s="69"/>
      <c r="U25" s="69"/>
      <c r="V25" s="69"/>
      <c r="W25" s="71">
        <f t="shared" si="8"/>
        <v>68.072358753716202</v>
      </c>
    </row>
    <row r="26" spans="1:24" x14ac:dyDescent="0.25">
      <c r="A26" s="69" t="s">
        <v>114</v>
      </c>
      <c r="B26" s="69" t="s">
        <v>91</v>
      </c>
      <c r="C26" s="69" t="s">
        <v>92</v>
      </c>
      <c r="D26" s="70">
        <v>18</v>
      </c>
      <c r="E26" s="58">
        <v>3.6712962962962962E-3</v>
      </c>
      <c r="F26" s="71">
        <f>1/(E26/$H$3)*100</f>
        <v>77.553593947036561</v>
      </c>
      <c r="G26" s="71">
        <f>F26+(24-D26)</f>
        <v>83.553593947036561</v>
      </c>
      <c r="H26" s="58">
        <v>1.3953703703703704E-2</v>
      </c>
      <c r="I26" s="71">
        <f t="shared" si="6"/>
        <v>75.812873258128718</v>
      </c>
      <c r="J26" s="71">
        <f t="shared" si="7"/>
        <v>81.812873258128718</v>
      </c>
      <c r="K26" s="73">
        <f t="shared" si="4"/>
        <v>31.812873258128718</v>
      </c>
      <c r="L26" s="58">
        <v>3.8877314814814816E-3</v>
      </c>
      <c r="M26" s="71">
        <f t="shared" si="2"/>
        <v>79.190235189044358</v>
      </c>
      <c r="N26" s="74">
        <f t="shared" si="5"/>
        <v>29.190235189044358</v>
      </c>
      <c r="O26" s="71" t="e">
        <f>M26+(24-#REF!)</f>
        <v>#REF!</v>
      </c>
      <c r="P26" s="71" t="e">
        <f>O26+#REF!</f>
        <v>#REF!</v>
      </c>
      <c r="Q26" s="71"/>
      <c r="R26" s="69"/>
      <c r="S26" s="69">
        <v>2</v>
      </c>
      <c r="T26" s="69">
        <v>5</v>
      </c>
      <c r="U26" s="69"/>
      <c r="V26" s="69"/>
      <c r="W26" s="71">
        <f>K26+N26+R26+S26+T26</f>
        <v>68.003108447173076</v>
      </c>
    </row>
    <row r="27" spans="1:24" x14ac:dyDescent="0.25">
      <c r="A27" s="69" t="s">
        <v>114</v>
      </c>
      <c r="B27" s="69" t="s">
        <v>79</v>
      </c>
      <c r="C27" s="69" t="s">
        <v>80</v>
      </c>
      <c r="D27" s="70">
        <v>15</v>
      </c>
      <c r="E27" s="58">
        <v>4.0833333333333338E-3</v>
      </c>
      <c r="F27" s="71">
        <f>1/(E27/$H$3)*100</f>
        <v>69.727891156462562</v>
      </c>
      <c r="G27" s="71">
        <f>F27+(24-D27)</f>
        <v>78.727891156462562</v>
      </c>
      <c r="H27" s="58">
        <v>1.4335648148148148E-2</v>
      </c>
      <c r="I27" s="71">
        <f t="shared" si="6"/>
        <v>73.7929920878411</v>
      </c>
      <c r="J27" s="71">
        <f t="shared" si="7"/>
        <v>82.7929920878411</v>
      </c>
      <c r="K27" s="73">
        <f t="shared" si="4"/>
        <v>32.7929920878411</v>
      </c>
      <c r="L27" s="58">
        <v>3.662037037037037E-3</v>
      </c>
      <c r="M27" s="71">
        <f t="shared" si="2"/>
        <v>84.070796460176993</v>
      </c>
      <c r="N27" s="74">
        <f t="shared" si="5"/>
        <v>34.070796460176993</v>
      </c>
      <c r="O27" s="71" t="e">
        <f>M27+(24-#REF!)</f>
        <v>#REF!</v>
      </c>
      <c r="P27" s="71" t="e">
        <f>O27+#REF!</f>
        <v>#REF!</v>
      </c>
      <c r="Q27" s="71"/>
      <c r="R27" s="69"/>
      <c r="S27" s="69"/>
      <c r="T27" s="69"/>
      <c r="U27" s="69"/>
      <c r="V27" s="69"/>
      <c r="W27" s="71">
        <f>K27+N27+R27</f>
        <v>66.863788548018093</v>
      </c>
    </row>
    <row r="28" spans="1:24" x14ac:dyDescent="0.25">
      <c r="A28" s="69" t="s">
        <v>114</v>
      </c>
      <c r="B28" s="69" t="s">
        <v>85</v>
      </c>
      <c r="C28" s="69" t="s">
        <v>86</v>
      </c>
      <c r="D28" s="70">
        <v>17</v>
      </c>
      <c r="E28" s="58">
        <v>4.0532407407407409E-3</v>
      </c>
      <c r="F28" s="71">
        <f>1/(E28/$H$3)*100</f>
        <v>70.245573957738429</v>
      </c>
      <c r="G28" s="71">
        <f>F28+(24-D28)</f>
        <v>77.245573957738429</v>
      </c>
      <c r="H28" s="58">
        <v>1.399652777777778E-2</v>
      </c>
      <c r="I28" s="71">
        <f t="shared" si="6"/>
        <v>75.58091457868187</v>
      </c>
      <c r="J28" s="71">
        <f t="shared" si="7"/>
        <v>82.58091457868187</v>
      </c>
      <c r="K28" s="73">
        <f t="shared" si="4"/>
        <v>32.58091457868187</v>
      </c>
      <c r="L28" s="58">
        <v>3.6631944444444446E-3</v>
      </c>
      <c r="M28" s="71">
        <f t="shared" si="2"/>
        <v>84.044233807266977</v>
      </c>
      <c r="N28" s="74">
        <f t="shared" si="5"/>
        <v>34.044233807266977</v>
      </c>
      <c r="O28" s="71" t="e">
        <f>M28+(24-#REF!)</f>
        <v>#REF!</v>
      </c>
      <c r="P28" s="71" t="e">
        <f>O28+#REF!</f>
        <v>#REF!</v>
      </c>
      <c r="Q28" s="71"/>
      <c r="R28" s="69"/>
      <c r="S28" s="69"/>
      <c r="T28" s="69"/>
      <c r="U28" s="69"/>
      <c r="V28" s="69"/>
      <c r="W28" s="71">
        <f>K28+N28+R28</f>
        <v>66.625148385948847</v>
      </c>
    </row>
    <row r="29" spans="1:24" x14ac:dyDescent="0.25">
      <c r="A29" s="75" t="s">
        <v>126</v>
      </c>
    </row>
  </sheetData>
  <sortState ref="A9:W28">
    <sortCondition descending="1" ref="W9"/>
  </sortState>
  <mergeCells count="6">
    <mergeCell ref="E4:G4"/>
    <mergeCell ref="S1:U1"/>
    <mergeCell ref="H4:K4"/>
    <mergeCell ref="L4:N4"/>
    <mergeCell ref="H1:K1"/>
    <mergeCell ref="L1:N1"/>
  </mergeCells>
  <pageMargins left="0.7" right="0.7" top="0.75" bottom="0.75" header="0.3" footer="0.3"/>
  <pageSetup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7"/>
  <sheetViews>
    <sheetView tabSelected="1" zoomScale="90" zoomScaleNormal="90" workbookViewId="0">
      <selection activeCell="W19" sqref="W19"/>
    </sheetView>
  </sheetViews>
  <sheetFormatPr baseColWidth="10" defaultRowHeight="15" x14ac:dyDescent="0.25"/>
  <cols>
    <col min="1" max="1" width="11" customWidth="1"/>
    <col min="2" max="2" width="17.42578125" customWidth="1"/>
    <col min="3" max="3" width="11.85546875" customWidth="1"/>
    <col min="4" max="4" width="13.5703125" customWidth="1"/>
    <col min="5" max="7" width="11.42578125" hidden="1" customWidth="1"/>
    <col min="10" max="10" width="0" hidden="1" customWidth="1"/>
    <col min="12" max="12" width="10.7109375" customWidth="1"/>
    <col min="13" max="13" width="10.140625" style="8" customWidth="1"/>
    <col min="14" max="14" width="12.7109375" style="8" customWidth="1"/>
    <col min="15" max="16" width="0" hidden="1" customWidth="1"/>
  </cols>
  <sheetData>
    <row r="1" spans="1:23" x14ac:dyDescent="0.25">
      <c r="D1" s="76" t="s">
        <v>117</v>
      </c>
      <c r="E1" s="76"/>
      <c r="F1" s="76"/>
      <c r="G1" s="76"/>
      <c r="H1" s="76"/>
      <c r="I1" s="76"/>
      <c r="J1" s="76"/>
      <c r="K1" s="83"/>
      <c r="L1" s="4" t="s">
        <v>119</v>
      </c>
      <c r="M1" s="23"/>
      <c r="N1" s="5"/>
      <c r="Q1" s="62"/>
      <c r="W1" s="21"/>
    </row>
    <row r="2" spans="1:23" x14ac:dyDescent="0.25">
      <c r="D2" s="3">
        <v>1500</v>
      </c>
      <c r="H2" s="1">
        <v>3000</v>
      </c>
      <c r="I2" s="1">
        <v>5000</v>
      </c>
      <c r="K2" s="2">
        <v>10000</v>
      </c>
      <c r="L2" s="17"/>
      <c r="M2" s="3">
        <v>400</v>
      </c>
      <c r="N2" s="1">
        <v>800</v>
      </c>
      <c r="Q2" s="62"/>
      <c r="W2" s="59"/>
    </row>
    <row r="3" spans="1:23" x14ac:dyDescent="0.25">
      <c r="B3" s="62"/>
      <c r="C3" s="62"/>
      <c r="D3" s="6">
        <v>2.5578703703703705E-3</v>
      </c>
      <c r="H3" s="6">
        <v>5.4629629629629637E-3</v>
      </c>
      <c r="I3" s="6">
        <v>9.5023148148148159E-3</v>
      </c>
      <c r="K3" s="6">
        <v>1.9814814814814816E-2</v>
      </c>
      <c r="L3" s="17"/>
      <c r="M3" s="6">
        <v>2.9513888888888888E-3</v>
      </c>
      <c r="N3" s="6">
        <v>6.0879629629629643E-3</v>
      </c>
      <c r="Q3" s="63"/>
      <c r="R3" s="64"/>
      <c r="S3" s="64"/>
      <c r="T3" s="62"/>
      <c r="U3" s="62"/>
      <c r="W3" s="60"/>
    </row>
    <row r="4" spans="1:23" x14ac:dyDescent="0.25">
      <c r="B4" s="24"/>
      <c r="C4" s="24"/>
      <c r="D4" s="64"/>
      <c r="E4" s="81" t="s">
        <v>2</v>
      </c>
      <c r="F4" s="81"/>
      <c r="G4" s="82"/>
      <c r="H4" s="77" t="s">
        <v>118</v>
      </c>
      <c r="I4" s="77"/>
      <c r="J4" s="77"/>
      <c r="K4" s="77"/>
      <c r="L4" s="78" t="s">
        <v>120</v>
      </c>
      <c r="M4" s="78"/>
      <c r="N4" s="78"/>
    </row>
    <row r="5" spans="1:23" x14ac:dyDescent="0.25">
      <c r="A5" s="45" t="s">
        <v>116</v>
      </c>
      <c r="B5" s="45" t="s">
        <v>4</v>
      </c>
      <c r="C5" s="45" t="s">
        <v>5</v>
      </c>
      <c r="D5" s="45" t="s">
        <v>115</v>
      </c>
      <c r="E5" s="47" t="s">
        <v>6</v>
      </c>
      <c r="F5" s="9" t="s">
        <v>7</v>
      </c>
      <c r="G5" s="47" t="s">
        <v>8</v>
      </c>
      <c r="H5" s="45" t="s">
        <v>6</v>
      </c>
      <c r="I5" s="7" t="s">
        <v>7</v>
      </c>
      <c r="J5" s="45" t="s">
        <v>8</v>
      </c>
      <c r="K5" s="45" t="s">
        <v>113</v>
      </c>
      <c r="L5" s="45" t="s">
        <v>6</v>
      </c>
      <c r="M5" s="7" t="s">
        <v>7</v>
      </c>
      <c r="N5" s="7" t="s">
        <v>113</v>
      </c>
      <c r="O5" s="46" t="s">
        <v>8</v>
      </c>
      <c r="P5" s="65">
        <v>2015</v>
      </c>
      <c r="Q5" s="19" t="s">
        <v>101</v>
      </c>
      <c r="R5" s="45" t="s">
        <v>99</v>
      </c>
      <c r="S5" s="45" t="s">
        <v>100</v>
      </c>
      <c r="T5" s="45" t="s">
        <v>102</v>
      </c>
      <c r="U5" s="45" t="s">
        <v>103</v>
      </c>
      <c r="V5" s="45" t="s">
        <v>104</v>
      </c>
      <c r="W5" s="45" t="s">
        <v>52</v>
      </c>
    </row>
    <row r="6" spans="1:23" x14ac:dyDescent="0.25">
      <c r="A6" s="15" t="s">
        <v>98</v>
      </c>
      <c r="B6" s="15" t="s">
        <v>11</v>
      </c>
      <c r="C6" s="15" t="s">
        <v>12</v>
      </c>
      <c r="D6" s="16">
        <v>21</v>
      </c>
      <c r="E6" s="15"/>
      <c r="F6" s="15"/>
      <c r="G6" s="15"/>
      <c r="H6" s="13">
        <v>1.0462962962962964E-2</v>
      </c>
      <c r="I6" s="14">
        <f t="shared" ref="I6:I27" si="0">1/(H6/$I$3)*100</f>
        <v>90.818584070796462</v>
      </c>
      <c r="J6" s="14">
        <f t="shared" ref="J6:J27" si="1">I6+(24-D6)</f>
        <v>93.818584070796462</v>
      </c>
      <c r="K6" s="12">
        <f t="shared" ref="K6:K27" si="2">I6-50+(24-D6)</f>
        <v>43.818584070796462</v>
      </c>
      <c r="L6" s="13">
        <v>2.9317129629629628E-3</v>
      </c>
      <c r="M6" s="14">
        <f t="shared" ref="M6:M27" si="3">1/(L6/$M$3)*100</f>
        <v>100.67114093959732</v>
      </c>
      <c r="N6" s="61">
        <f t="shared" ref="N6:N27" si="4">M6-50</f>
        <v>50.671140939597322</v>
      </c>
      <c r="O6" s="14" t="e">
        <f>M6+(24-#REF!)</f>
        <v>#REF!</v>
      </c>
      <c r="P6" s="38" t="e">
        <f>O6+#REF!</f>
        <v>#REF!</v>
      </c>
      <c r="Q6" s="14">
        <v>1</v>
      </c>
      <c r="R6" s="10">
        <v>15</v>
      </c>
      <c r="S6" s="10"/>
      <c r="T6" s="10"/>
      <c r="U6" s="10"/>
      <c r="V6" s="10"/>
      <c r="W6" s="11">
        <f>K6+N6+R6+S6+T6</f>
        <v>109.48972501039378</v>
      </c>
    </row>
    <row r="7" spans="1:23" x14ac:dyDescent="0.25">
      <c r="A7" s="15" t="s">
        <v>98</v>
      </c>
      <c r="B7" s="15" t="s">
        <v>9</v>
      </c>
      <c r="C7" s="15" t="s">
        <v>10</v>
      </c>
      <c r="D7" s="16">
        <v>18</v>
      </c>
      <c r="E7" s="13">
        <v>2.9386574074074072E-3</v>
      </c>
      <c r="F7" s="14">
        <f>1/(E7/$D$3)*100</f>
        <v>87.042142575817266</v>
      </c>
      <c r="G7" s="14">
        <f>F7+(24-D7)</f>
        <v>93.042142575817266</v>
      </c>
      <c r="H7" s="58">
        <v>1.0541666666666666E-2</v>
      </c>
      <c r="I7" s="14">
        <f t="shared" si="0"/>
        <v>90.140535792709727</v>
      </c>
      <c r="J7" s="14">
        <f t="shared" si="1"/>
        <v>96.140535792709727</v>
      </c>
      <c r="K7" s="12">
        <f t="shared" si="2"/>
        <v>46.140535792709727</v>
      </c>
      <c r="L7" s="13">
        <v>3.0289351851851849E-3</v>
      </c>
      <c r="M7" s="14">
        <f t="shared" si="3"/>
        <v>97.439816583874688</v>
      </c>
      <c r="N7" s="61">
        <f t="shared" si="4"/>
        <v>47.439816583874688</v>
      </c>
      <c r="O7" s="14" t="e">
        <f>M7+(24-#REF!)</f>
        <v>#REF!</v>
      </c>
      <c r="P7" s="38" t="e">
        <f>O7+#REF!</f>
        <v>#REF!</v>
      </c>
      <c r="Q7" s="14">
        <v>1</v>
      </c>
      <c r="R7" s="10"/>
      <c r="S7" s="10"/>
      <c r="T7" s="10"/>
      <c r="U7" s="10">
        <v>25</v>
      </c>
      <c r="V7" s="10">
        <v>20</v>
      </c>
      <c r="W7" s="11">
        <f>K7+N7+R7+S7+U7</f>
        <v>118.58035237658441</v>
      </c>
    </row>
    <row r="8" spans="1:23" x14ac:dyDescent="0.25">
      <c r="A8" s="15" t="s">
        <v>110</v>
      </c>
      <c r="B8" s="15" t="s">
        <v>13</v>
      </c>
      <c r="C8" s="15" t="s">
        <v>14</v>
      </c>
      <c r="D8" s="16">
        <v>20</v>
      </c>
      <c r="E8" s="13">
        <v>2.9108796296296296E-3</v>
      </c>
      <c r="F8" s="14">
        <f>1/(E8/$D$3)*100</f>
        <v>87.872763419483107</v>
      </c>
      <c r="G8" s="14">
        <f>F8+(24-D8)</f>
        <v>91.872763419483107</v>
      </c>
      <c r="H8" s="58">
        <v>1.0604166666666666E-2</v>
      </c>
      <c r="I8" s="14">
        <f t="shared" si="0"/>
        <v>89.609255621043445</v>
      </c>
      <c r="J8" s="14">
        <f t="shared" si="1"/>
        <v>93.609255621043445</v>
      </c>
      <c r="K8" s="12">
        <f t="shared" si="2"/>
        <v>43.609255621043445</v>
      </c>
      <c r="L8" s="13">
        <v>2.9973379629629634E-3</v>
      </c>
      <c r="M8" s="14">
        <f t="shared" si="3"/>
        <v>98.467003900065635</v>
      </c>
      <c r="N8" s="61">
        <f t="shared" si="4"/>
        <v>48.467003900065635</v>
      </c>
      <c r="O8" s="14" t="e">
        <f>M8+(24-#REF!)</f>
        <v>#REF!</v>
      </c>
      <c r="P8" s="38" t="e">
        <f>O8+#REF!</f>
        <v>#REF!</v>
      </c>
      <c r="Q8" s="14">
        <v>1</v>
      </c>
      <c r="R8" s="10"/>
      <c r="S8" s="10"/>
      <c r="T8" s="10"/>
      <c r="U8" s="10">
        <v>18</v>
      </c>
      <c r="V8" s="10"/>
      <c r="W8" s="11">
        <f>K8+N8+R8+S8+U8</f>
        <v>110.07625952110908</v>
      </c>
    </row>
    <row r="9" spans="1:23" x14ac:dyDescent="0.25">
      <c r="A9" s="15" t="s">
        <v>110</v>
      </c>
      <c r="B9" s="15" t="s">
        <v>15</v>
      </c>
      <c r="C9" s="15" t="s">
        <v>16</v>
      </c>
      <c r="D9" s="16">
        <v>20</v>
      </c>
      <c r="E9" s="13">
        <v>2.7546296296296294E-3</v>
      </c>
      <c r="F9" s="14">
        <f>1/(E9/$D$3)*100</f>
        <v>92.857142857142861</v>
      </c>
      <c r="G9" s="14">
        <f>F9+(24-D9)</f>
        <v>96.857142857142861</v>
      </c>
      <c r="H9" s="58">
        <v>1.0405092592592593E-2</v>
      </c>
      <c r="I9" s="14">
        <f t="shared" si="0"/>
        <v>91.32369299221358</v>
      </c>
      <c r="J9" s="14">
        <f t="shared" si="1"/>
        <v>95.32369299221358</v>
      </c>
      <c r="K9" s="12">
        <f t="shared" si="2"/>
        <v>45.32369299221358</v>
      </c>
      <c r="L9" s="13">
        <v>3.1168981481481482E-3</v>
      </c>
      <c r="M9" s="14">
        <f t="shared" si="3"/>
        <v>94.689936873375416</v>
      </c>
      <c r="N9" s="61">
        <f t="shared" si="4"/>
        <v>44.689936873375416</v>
      </c>
      <c r="O9" s="14" t="e">
        <f>M9+(24-#REF!)</f>
        <v>#REF!</v>
      </c>
      <c r="P9" s="38" t="e">
        <f>O9+#REF!</f>
        <v>#REF!</v>
      </c>
      <c r="Q9" s="14">
        <v>8</v>
      </c>
      <c r="R9" s="10"/>
      <c r="S9" s="10"/>
      <c r="T9" s="10"/>
      <c r="U9" s="10">
        <v>9</v>
      </c>
      <c r="V9" s="10"/>
      <c r="W9" s="11">
        <f>K9+N9+R9+S9+U9</f>
        <v>99.013629865588996</v>
      </c>
    </row>
    <row r="10" spans="1:23" x14ac:dyDescent="0.25">
      <c r="A10" s="15" t="s">
        <v>110</v>
      </c>
      <c r="B10" s="15" t="s">
        <v>22</v>
      </c>
      <c r="C10" s="15" t="s">
        <v>23</v>
      </c>
      <c r="D10" s="16">
        <v>22</v>
      </c>
      <c r="E10" s="15"/>
      <c r="F10" s="15"/>
      <c r="G10" s="15"/>
      <c r="H10" s="58">
        <v>1.0706018518518517E-2</v>
      </c>
      <c r="I10" s="14">
        <f t="shared" si="0"/>
        <v>88.756756756756772</v>
      </c>
      <c r="J10" s="14">
        <f t="shared" si="1"/>
        <v>90.756756756756772</v>
      </c>
      <c r="K10" s="12">
        <f t="shared" si="2"/>
        <v>40.756756756756772</v>
      </c>
      <c r="L10" s="13">
        <v>3.0428240740740741E-3</v>
      </c>
      <c r="M10" s="14">
        <f t="shared" si="3"/>
        <v>96.995055154050974</v>
      </c>
      <c r="N10" s="61">
        <f t="shared" si="4"/>
        <v>46.995055154050974</v>
      </c>
      <c r="O10" s="14" t="e">
        <f>M10+(24-#REF!)</f>
        <v>#REF!</v>
      </c>
      <c r="P10" s="38" t="e">
        <f>O10+#REF!</f>
        <v>#REF!</v>
      </c>
      <c r="Q10" s="14"/>
      <c r="R10" s="57">
        <v>9</v>
      </c>
      <c r="S10" s="10"/>
      <c r="T10" s="10">
        <v>10</v>
      </c>
      <c r="U10" s="10">
        <v>14</v>
      </c>
      <c r="V10" s="10">
        <v>16</v>
      </c>
      <c r="W10" s="11">
        <f>K10+N10+T10+U10+V10</f>
        <v>127.75181191080775</v>
      </c>
    </row>
    <row r="11" spans="1:23" x14ac:dyDescent="0.25">
      <c r="A11" s="15" t="s">
        <v>111</v>
      </c>
      <c r="B11" s="15" t="s">
        <v>24</v>
      </c>
      <c r="C11" s="15" t="s">
        <v>25</v>
      </c>
      <c r="D11" s="16">
        <v>22</v>
      </c>
      <c r="E11" s="13">
        <v>2.9398148148148148E-3</v>
      </c>
      <c r="F11" s="14">
        <f t="shared" ref="F11:F27" si="5">1/(E11/$D$3)*100</f>
        <v>87.007874015748044</v>
      </c>
      <c r="G11" s="14">
        <f t="shared" ref="G11:G27" si="6">F11+(24-D11)</f>
        <v>89.007874015748044</v>
      </c>
      <c r="H11" s="58">
        <v>1.0518518518518517E-2</v>
      </c>
      <c r="I11" s="14">
        <f t="shared" si="0"/>
        <v>90.338908450704253</v>
      </c>
      <c r="J11" s="14">
        <f t="shared" si="1"/>
        <v>92.338908450704253</v>
      </c>
      <c r="K11" s="12">
        <f t="shared" si="2"/>
        <v>42.338908450704253</v>
      </c>
      <c r="L11" s="13">
        <v>3.1099537037037038E-3</v>
      </c>
      <c r="M11" s="14">
        <f t="shared" si="3"/>
        <v>94.901377000372165</v>
      </c>
      <c r="N11" s="61">
        <f t="shared" si="4"/>
        <v>44.901377000372165</v>
      </c>
      <c r="O11" s="14" t="e">
        <f>M11+(24-#REF!)</f>
        <v>#REF!</v>
      </c>
      <c r="P11" s="38" t="e">
        <f>O11+#REF!</f>
        <v>#REF!</v>
      </c>
      <c r="Q11" s="14"/>
      <c r="R11" s="15">
        <v>10</v>
      </c>
      <c r="S11" s="15"/>
      <c r="T11" s="10"/>
      <c r="U11" s="10">
        <v>12</v>
      </c>
      <c r="V11" s="10">
        <v>13</v>
      </c>
      <c r="W11" s="11">
        <f>K11+N11+R11+S11+U11+V11</f>
        <v>122.24028545107642</v>
      </c>
    </row>
    <row r="12" spans="1:23" x14ac:dyDescent="0.25">
      <c r="A12" s="15" t="s">
        <v>111</v>
      </c>
      <c r="B12" s="15" t="s">
        <v>28</v>
      </c>
      <c r="C12" s="15" t="s">
        <v>29</v>
      </c>
      <c r="D12" s="16">
        <v>19</v>
      </c>
      <c r="E12" s="13">
        <v>3.0925925925925925E-3</v>
      </c>
      <c r="F12" s="14">
        <f t="shared" si="5"/>
        <v>82.709580838323362</v>
      </c>
      <c r="G12" s="14">
        <f t="shared" si="6"/>
        <v>87.709580838323362</v>
      </c>
      <c r="H12" s="58">
        <v>1.1001157407407409E-2</v>
      </c>
      <c r="I12" s="14">
        <f t="shared" si="0"/>
        <v>86.375591793792722</v>
      </c>
      <c r="J12" s="14">
        <f t="shared" si="1"/>
        <v>91.375591793792722</v>
      </c>
      <c r="K12" s="12">
        <f t="shared" si="2"/>
        <v>41.375591793792722</v>
      </c>
      <c r="L12" s="13">
        <v>3.2488425925925931E-3</v>
      </c>
      <c r="M12" s="14">
        <f t="shared" si="3"/>
        <v>90.844317776986088</v>
      </c>
      <c r="N12" s="61">
        <f t="shared" si="4"/>
        <v>40.844317776986088</v>
      </c>
      <c r="O12" s="14" t="e">
        <f>M12+(24-#REF!)</f>
        <v>#REF!</v>
      </c>
      <c r="P12" s="38" t="e">
        <f>O12+#REF!</f>
        <v>#REF!</v>
      </c>
      <c r="Q12" s="14"/>
      <c r="R12" s="15">
        <v>8</v>
      </c>
      <c r="S12" s="15">
        <v>10</v>
      </c>
      <c r="T12" s="57">
        <v>6</v>
      </c>
      <c r="U12" s="10">
        <v>14</v>
      </c>
      <c r="V12" s="57">
        <v>9</v>
      </c>
      <c r="W12" s="11">
        <f>K12+N12+S12+U12+V12</f>
        <v>115.21990957077881</v>
      </c>
    </row>
    <row r="13" spans="1:23" x14ac:dyDescent="0.25">
      <c r="A13" s="15" t="s">
        <v>111</v>
      </c>
      <c r="B13" s="15" t="s">
        <v>19</v>
      </c>
      <c r="C13" s="15" t="s">
        <v>16</v>
      </c>
      <c r="D13" s="16">
        <v>19</v>
      </c>
      <c r="E13" s="13">
        <v>3.0694444444444445E-3</v>
      </c>
      <c r="F13" s="14">
        <f t="shared" si="5"/>
        <v>83.333333333333343</v>
      </c>
      <c r="G13" s="14">
        <f t="shared" si="6"/>
        <v>88.333333333333343</v>
      </c>
      <c r="H13" s="58">
        <v>1.1206018518518518E-2</v>
      </c>
      <c r="I13" s="14">
        <f t="shared" si="0"/>
        <v>84.796529642635832</v>
      </c>
      <c r="J13" s="14">
        <f t="shared" si="1"/>
        <v>89.796529642635832</v>
      </c>
      <c r="K13" s="12">
        <f t="shared" si="2"/>
        <v>39.796529642635832</v>
      </c>
      <c r="L13" s="13">
        <v>3.0474537037037037E-3</v>
      </c>
      <c r="M13" s="14">
        <f t="shared" si="3"/>
        <v>96.847702240789985</v>
      </c>
      <c r="N13" s="61">
        <f t="shared" si="4"/>
        <v>46.847702240789985</v>
      </c>
      <c r="O13" s="14" t="e">
        <f>M13+(24-#REF!)</f>
        <v>#REF!</v>
      </c>
      <c r="P13" s="38" t="e">
        <f>O13+#REF!</f>
        <v>#REF!</v>
      </c>
      <c r="Q13" s="14"/>
      <c r="R13" s="15"/>
      <c r="S13" s="15"/>
      <c r="T13" s="10"/>
      <c r="U13" s="10">
        <v>13</v>
      </c>
      <c r="V13" s="15">
        <v>10</v>
      </c>
      <c r="W13" s="11">
        <f>K13+N13+R13+S13+U13+V13</f>
        <v>109.64423188342582</v>
      </c>
    </row>
    <row r="14" spans="1:23" x14ac:dyDescent="0.25">
      <c r="A14" s="15" t="s">
        <v>111</v>
      </c>
      <c r="B14" s="15" t="s">
        <v>20</v>
      </c>
      <c r="C14" s="15" t="s">
        <v>21</v>
      </c>
      <c r="D14" s="16">
        <v>16</v>
      </c>
      <c r="E14" s="13">
        <v>3.1446759259259258E-3</v>
      </c>
      <c r="F14" s="14">
        <f t="shared" si="5"/>
        <v>81.339712918660297</v>
      </c>
      <c r="G14" s="14">
        <f t="shared" si="6"/>
        <v>89.339712918660297</v>
      </c>
      <c r="H14" s="58">
        <v>1.1521990740740741E-2</v>
      </c>
      <c r="I14" s="14">
        <f t="shared" si="0"/>
        <v>82.471120040180807</v>
      </c>
      <c r="J14" s="14">
        <f t="shared" si="1"/>
        <v>90.471120040180807</v>
      </c>
      <c r="K14" s="12">
        <f t="shared" si="2"/>
        <v>40.471120040180807</v>
      </c>
      <c r="L14" s="13">
        <v>3.1712962962962958E-3</v>
      </c>
      <c r="M14" s="14">
        <f t="shared" si="3"/>
        <v>93.065693430656964</v>
      </c>
      <c r="N14" s="61">
        <f t="shared" si="4"/>
        <v>43.065693430656964</v>
      </c>
      <c r="O14" s="14" t="e">
        <f>M14+(24-#REF!)</f>
        <v>#REF!</v>
      </c>
      <c r="P14" s="38" t="e">
        <f>O14+#REF!</f>
        <v>#REF!</v>
      </c>
      <c r="Q14" s="14"/>
      <c r="R14" s="57">
        <v>5</v>
      </c>
      <c r="S14" s="15">
        <v>8</v>
      </c>
      <c r="T14" s="57">
        <v>5</v>
      </c>
      <c r="U14" s="10">
        <v>11</v>
      </c>
      <c r="V14" s="15">
        <v>6</v>
      </c>
      <c r="W14" s="11">
        <f>K14+N14+S14+U14+V14</f>
        <v>108.53681347083777</v>
      </c>
    </row>
    <row r="15" spans="1:23" x14ac:dyDescent="0.25">
      <c r="A15" s="15" t="s">
        <v>114</v>
      </c>
      <c r="B15" s="15" t="s">
        <v>42</v>
      </c>
      <c r="C15" s="15" t="s">
        <v>41</v>
      </c>
      <c r="D15" s="16">
        <v>20</v>
      </c>
      <c r="E15" s="13">
        <v>2.9861111111111113E-3</v>
      </c>
      <c r="F15" s="14">
        <f t="shared" si="5"/>
        <v>85.658914728682163</v>
      </c>
      <c r="G15" s="14">
        <f t="shared" si="6"/>
        <v>89.658914728682163</v>
      </c>
      <c r="H15" s="58">
        <v>1.1109953703703703E-2</v>
      </c>
      <c r="I15" s="14">
        <f t="shared" si="0"/>
        <v>85.529742681529328</v>
      </c>
      <c r="J15" s="14">
        <f t="shared" si="1"/>
        <v>89.529742681529328</v>
      </c>
      <c r="K15" s="12">
        <f t="shared" si="2"/>
        <v>39.529742681529328</v>
      </c>
      <c r="L15" s="13">
        <v>3.2268518518518518E-3</v>
      </c>
      <c r="M15" s="14">
        <f t="shared" si="3"/>
        <v>91.463414634146346</v>
      </c>
      <c r="N15" s="61">
        <f t="shared" si="4"/>
        <v>41.463414634146346</v>
      </c>
      <c r="O15" s="14" t="e">
        <f>M15+(24-#REF!)</f>
        <v>#REF!</v>
      </c>
      <c r="P15" s="38" t="e">
        <f>O15+#REF!</f>
        <v>#REF!</v>
      </c>
      <c r="Q15" s="14"/>
      <c r="R15" s="15">
        <v>12</v>
      </c>
      <c r="S15" s="15"/>
      <c r="T15" s="10">
        <v>4</v>
      </c>
      <c r="U15" s="10"/>
      <c r="V15" s="15">
        <v>11</v>
      </c>
      <c r="W15" s="11">
        <f>K15+N15+R15+V15</f>
        <v>103.99315731567567</v>
      </c>
    </row>
    <row r="16" spans="1:23" x14ac:dyDescent="0.25">
      <c r="A16" s="15" t="s">
        <v>114</v>
      </c>
      <c r="B16" s="15" t="s">
        <v>38</v>
      </c>
      <c r="C16" s="15" t="s">
        <v>14</v>
      </c>
      <c r="D16" s="16">
        <v>18</v>
      </c>
      <c r="E16" s="13">
        <v>3.1712962962962958E-3</v>
      </c>
      <c r="F16" s="14">
        <f t="shared" si="5"/>
        <v>80.656934306569354</v>
      </c>
      <c r="G16" s="14">
        <f t="shared" si="6"/>
        <v>86.656934306569354</v>
      </c>
      <c r="H16" s="58">
        <v>1.1504629629629629E-2</v>
      </c>
      <c r="I16" s="14">
        <f t="shared" si="0"/>
        <v>82.595573440643889</v>
      </c>
      <c r="J16" s="14">
        <f t="shared" si="1"/>
        <v>88.595573440643889</v>
      </c>
      <c r="K16" s="12">
        <f t="shared" si="2"/>
        <v>38.595573440643889</v>
      </c>
      <c r="L16" s="13">
        <v>3.2210648148148151E-3</v>
      </c>
      <c r="M16" s="14">
        <f t="shared" si="3"/>
        <v>91.62773984908371</v>
      </c>
      <c r="N16" s="61">
        <f t="shared" si="4"/>
        <v>41.62773984908371</v>
      </c>
      <c r="O16" s="14" t="e">
        <f>M16+(24-#REF!)</f>
        <v>#REF!</v>
      </c>
      <c r="P16" s="38" t="e">
        <f>O16+#REF!</f>
        <v>#REF!</v>
      </c>
      <c r="Q16" s="14"/>
      <c r="R16" s="10">
        <v>6</v>
      </c>
      <c r="S16" s="10">
        <v>6</v>
      </c>
      <c r="T16" s="10"/>
      <c r="U16" s="10"/>
      <c r="V16" s="10"/>
      <c r="W16" s="11">
        <f>K16+N16+R16+S16</f>
        <v>92.223313289727599</v>
      </c>
    </row>
    <row r="17" spans="1:23" x14ac:dyDescent="0.25">
      <c r="A17" s="15" t="s">
        <v>114</v>
      </c>
      <c r="B17" s="15" t="s">
        <v>26</v>
      </c>
      <c r="C17" s="15" t="s">
        <v>27</v>
      </c>
      <c r="D17" s="16">
        <v>15</v>
      </c>
      <c r="E17" s="13">
        <v>3.0937499999999997E-3</v>
      </c>
      <c r="F17" s="14">
        <f t="shared" si="5"/>
        <v>82.678638234193784</v>
      </c>
      <c r="G17" s="14">
        <f t="shared" si="6"/>
        <v>91.678638234193784</v>
      </c>
      <c r="H17" s="58">
        <v>1.0996527777777779E-2</v>
      </c>
      <c r="I17" s="14">
        <f t="shared" si="0"/>
        <v>86.411956636143572</v>
      </c>
      <c r="J17" s="14">
        <f t="shared" si="1"/>
        <v>95.411956636143572</v>
      </c>
      <c r="K17" s="12">
        <f t="shared" si="2"/>
        <v>45.411956636143572</v>
      </c>
      <c r="L17" s="13">
        <v>3.2384259259259258E-3</v>
      </c>
      <c r="M17" s="14">
        <f t="shared" si="3"/>
        <v>91.136526090064336</v>
      </c>
      <c r="N17" s="61">
        <f t="shared" si="4"/>
        <v>41.136526090064336</v>
      </c>
      <c r="O17" s="14" t="e">
        <f>M17+(24-#REF!)</f>
        <v>#REF!</v>
      </c>
      <c r="P17" s="38" t="e">
        <f>O17+#REF!</f>
        <v>#REF!</v>
      </c>
      <c r="Q17" s="14"/>
      <c r="R17" s="10"/>
      <c r="S17" s="10">
        <v>5</v>
      </c>
      <c r="T17" s="10"/>
      <c r="U17" s="10"/>
      <c r="V17" s="10"/>
      <c r="W17" s="11">
        <f>K17+N17+R17+S17</f>
        <v>91.548482726207908</v>
      </c>
    </row>
    <row r="18" spans="1:23" x14ac:dyDescent="0.25">
      <c r="A18" s="15" t="s">
        <v>114</v>
      </c>
      <c r="B18" s="15" t="s">
        <v>17</v>
      </c>
      <c r="C18" s="15" t="s">
        <v>18</v>
      </c>
      <c r="D18" s="16">
        <v>15</v>
      </c>
      <c r="E18" s="13">
        <v>3.0312500000000005E-3</v>
      </c>
      <c r="F18" s="14">
        <f t="shared" si="5"/>
        <v>84.383352424589518</v>
      </c>
      <c r="G18" s="14">
        <f t="shared" si="6"/>
        <v>93.383352424589518</v>
      </c>
      <c r="H18" s="58">
        <v>1.0953703703703703E-2</v>
      </c>
      <c r="I18" s="14">
        <f t="shared" si="0"/>
        <v>86.74978867286562</v>
      </c>
      <c r="J18" s="14">
        <f t="shared" si="1"/>
        <v>95.74978867286562</v>
      </c>
      <c r="K18" s="12">
        <f t="shared" si="2"/>
        <v>45.74978867286562</v>
      </c>
      <c r="L18" s="13">
        <v>3.1122685185185181E-3</v>
      </c>
      <c r="M18" s="14">
        <f t="shared" si="3"/>
        <v>94.830792116028277</v>
      </c>
      <c r="N18" s="61">
        <f t="shared" si="4"/>
        <v>44.830792116028277</v>
      </c>
      <c r="O18" s="14" t="e">
        <f>M18+(24-#REF!)</f>
        <v>#REF!</v>
      </c>
      <c r="P18" s="38" t="e">
        <f>O18+#REF!</f>
        <v>#REF!</v>
      </c>
      <c r="Q18" s="14"/>
      <c r="R18" s="10"/>
      <c r="S18" s="10"/>
      <c r="T18" s="10">
        <v>8</v>
      </c>
      <c r="U18" s="10"/>
      <c r="V18" s="10"/>
      <c r="W18" s="11">
        <f>K18+N18+R18+S18+T18</f>
        <v>98.580580788893897</v>
      </c>
    </row>
    <row r="19" spans="1:23" x14ac:dyDescent="0.25">
      <c r="A19" s="15" t="s">
        <v>114</v>
      </c>
      <c r="B19" s="15" t="s">
        <v>36</v>
      </c>
      <c r="C19" s="15" t="s">
        <v>37</v>
      </c>
      <c r="D19" s="16">
        <v>22</v>
      </c>
      <c r="E19" s="13">
        <v>3.0539351851851856E-3</v>
      </c>
      <c r="F19" s="14">
        <f t="shared" si="5"/>
        <v>83.756537557795795</v>
      </c>
      <c r="G19" s="14">
        <f t="shared" si="6"/>
        <v>85.756537557795795</v>
      </c>
      <c r="H19" s="58">
        <v>1.1469907407407408E-2</v>
      </c>
      <c r="I19" s="14">
        <f t="shared" si="0"/>
        <v>82.845610494450057</v>
      </c>
      <c r="J19" s="14">
        <f t="shared" si="1"/>
        <v>84.845610494450057</v>
      </c>
      <c r="K19" s="12">
        <f t="shared" si="2"/>
        <v>34.845610494450057</v>
      </c>
      <c r="L19" s="13">
        <v>3.0740740740740741E-3</v>
      </c>
      <c r="M19" s="14">
        <f t="shared" si="3"/>
        <v>96.009036144578317</v>
      </c>
      <c r="N19" s="61">
        <f t="shared" si="4"/>
        <v>46.009036144578317</v>
      </c>
      <c r="O19" s="14" t="e">
        <f>M19+(24-#REF!)</f>
        <v>#REF!</v>
      </c>
      <c r="P19" s="38" t="e">
        <f>O19+#REF!</f>
        <v>#REF!</v>
      </c>
      <c r="Q19" s="14"/>
      <c r="R19" s="10"/>
      <c r="S19" s="10"/>
      <c r="T19" s="10"/>
      <c r="U19" s="10">
        <v>6</v>
      </c>
      <c r="V19" s="15">
        <v>7</v>
      </c>
      <c r="W19" s="11">
        <f>K19+N19+R19+S19+U19</f>
        <v>86.854646639028374</v>
      </c>
    </row>
    <row r="20" spans="1:23" x14ac:dyDescent="0.25">
      <c r="A20" s="15" t="s">
        <v>114</v>
      </c>
      <c r="B20" s="15" t="s">
        <v>47</v>
      </c>
      <c r="C20" s="15" t="s">
        <v>48</v>
      </c>
      <c r="D20" s="16">
        <v>17</v>
      </c>
      <c r="E20" s="13">
        <v>3.166666666666667E-3</v>
      </c>
      <c r="F20" s="14">
        <f t="shared" si="5"/>
        <v>80.774853801169584</v>
      </c>
      <c r="G20" s="14">
        <f t="shared" si="6"/>
        <v>87.774853801169584</v>
      </c>
      <c r="H20" s="58">
        <v>1.1740740740740741E-2</v>
      </c>
      <c r="I20" s="14">
        <f t="shared" si="0"/>
        <v>80.934542586750808</v>
      </c>
      <c r="J20" s="14">
        <f t="shared" si="1"/>
        <v>87.934542586750808</v>
      </c>
      <c r="K20" s="12">
        <f t="shared" si="2"/>
        <v>37.934542586750808</v>
      </c>
      <c r="L20" s="58">
        <v>3.4467592592592588E-3</v>
      </c>
      <c r="M20" s="14">
        <f t="shared" si="3"/>
        <v>85.627938213566154</v>
      </c>
      <c r="N20" s="61">
        <f t="shared" si="4"/>
        <v>35.627938213566154</v>
      </c>
      <c r="O20" s="14" t="e">
        <f>M20+(24-#REF!)</f>
        <v>#REF!</v>
      </c>
      <c r="P20" s="38" t="e">
        <f>O20+#REF!</f>
        <v>#REF!</v>
      </c>
      <c r="Q20" s="14"/>
      <c r="R20" s="10">
        <v>7</v>
      </c>
      <c r="S20" s="10"/>
      <c r="T20" s="10">
        <v>2</v>
      </c>
      <c r="U20" s="10">
        <v>4</v>
      </c>
      <c r="V20" s="10"/>
      <c r="W20" s="11">
        <f>K20+N20+R20+S20+T20+U20</f>
        <v>86.562480800316962</v>
      </c>
    </row>
    <row r="21" spans="1:23" x14ac:dyDescent="0.25">
      <c r="A21" s="15" t="s">
        <v>114</v>
      </c>
      <c r="B21" s="15" t="s">
        <v>34</v>
      </c>
      <c r="C21" s="15" t="s">
        <v>35</v>
      </c>
      <c r="D21" s="16">
        <v>16</v>
      </c>
      <c r="E21" s="13">
        <v>3.197916666666667E-3</v>
      </c>
      <c r="F21" s="14">
        <f t="shared" si="5"/>
        <v>79.98552298226565</v>
      </c>
      <c r="G21" s="14">
        <f t="shared" si="6"/>
        <v>87.98552298226565</v>
      </c>
      <c r="H21" s="58">
        <v>1.1648148148148149E-2</v>
      </c>
      <c r="I21" s="14">
        <f t="shared" si="0"/>
        <v>81.577901430842601</v>
      </c>
      <c r="J21" s="14">
        <f t="shared" si="1"/>
        <v>89.577901430842601</v>
      </c>
      <c r="K21" s="12">
        <f t="shared" si="2"/>
        <v>39.577901430842601</v>
      </c>
      <c r="L21" s="13">
        <v>3.3738425925925928E-3</v>
      </c>
      <c r="M21" s="14">
        <f t="shared" si="3"/>
        <v>87.478559176672377</v>
      </c>
      <c r="N21" s="61">
        <f t="shared" si="4"/>
        <v>37.478559176672377</v>
      </c>
      <c r="O21" s="14" t="e">
        <f>M21+(24-#REF!)</f>
        <v>#REF!</v>
      </c>
      <c r="P21" s="38" t="e">
        <f>O21+#REF!</f>
        <v>#REF!</v>
      </c>
      <c r="Q21" s="14"/>
      <c r="R21" s="10">
        <v>4</v>
      </c>
      <c r="S21" s="10">
        <v>3</v>
      </c>
      <c r="T21" s="10">
        <v>3</v>
      </c>
      <c r="U21" s="10"/>
      <c r="V21" s="10"/>
      <c r="W21" s="11">
        <f>K21+N21+R21+S21</f>
        <v>84.056460607514978</v>
      </c>
    </row>
    <row r="22" spans="1:23" x14ac:dyDescent="0.25">
      <c r="A22" s="15" t="s">
        <v>114</v>
      </c>
      <c r="B22" s="15" t="s">
        <v>32</v>
      </c>
      <c r="C22" s="15" t="s">
        <v>33</v>
      </c>
      <c r="D22" s="16">
        <v>17</v>
      </c>
      <c r="E22" s="13">
        <v>3.1041666666666665E-3</v>
      </c>
      <c r="F22" s="14">
        <f t="shared" si="5"/>
        <v>82.401193139448182</v>
      </c>
      <c r="G22" s="14">
        <f t="shared" si="6"/>
        <v>89.401193139448182</v>
      </c>
      <c r="H22" s="58">
        <v>1.189236111111111E-2</v>
      </c>
      <c r="I22" s="14">
        <f t="shared" si="0"/>
        <v>79.902676399026774</v>
      </c>
      <c r="J22" s="14">
        <f t="shared" si="1"/>
        <v>86.902676399026774</v>
      </c>
      <c r="K22" s="12">
        <f t="shared" si="2"/>
        <v>36.902676399026774</v>
      </c>
      <c r="L22" s="13">
        <v>3.3217592592592591E-3</v>
      </c>
      <c r="M22" s="14">
        <f t="shared" si="3"/>
        <v>88.850174216027881</v>
      </c>
      <c r="N22" s="61">
        <f t="shared" si="4"/>
        <v>38.850174216027881</v>
      </c>
      <c r="O22" s="14" t="e">
        <f>M22+(24-#REF!)</f>
        <v>#REF!</v>
      </c>
      <c r="P22" s="38" t="e">
        <f>O22+#REF!</f>
        <v>#REF!</v>
      </c>
      <c r="Q22" s="14"/>
      <c r="R22" s="10"/>
      <c r="S22" s="10">
        <v>4</v>
      </c>
      <c r="T22" s="10"/>
      <c r="U22" s="10"/>
      <c r="V22" s="10"/>
      <c r="W22" s="11">
        <f>K22+N22+R22+S22</f>
        <v>79.752850615054655</v>
      </c>
    </row>
    <row r="23" spans="1:23" x14ac:dyDescent="0.25">
      <c r="A23" s="15" t="s">
        <v>114</v>
      </c>
      <c r="B23" s="15" t="s">
        <v>30</v>
      </c>
      <c r="C23" s="15" t="s">
        <v>31</v>
      </c>
      <c r="D23" s="16">
        <v>17</v>
      </c>
      <c r="E23" s="13">
        <v>3.3217592592592591E-3</v>
      </c>
      <c r="F23" s="14">
        <f t="shared" si="5"/>
        <v>77.003484320557504</v>
      </c>
      <c r="G23" s="14">
        <f t="shared" si="6"/>
        <v>84.003484320557504</v>
      </c>
      <c r="H23" s="58">
        <v>1.232175925925926E-2</v>
      </c>
      <c r="I23" s="14">
        <f t="shared" si="0"/>
        <v>77.118166447492015</v>
      </c>
      <c r="J23" s="14">
        <f t="shared" si="1"/>
        <v>84.118166447492015</v>
      </c>
      <c r="K23" s="12">
        <f t="shared" si="2"/>
        <v>34.118166447492015</v>
      </c>
      <c r="L23" s="13">
        <v>3.1359953703703702E-3</v>
      </c>
      <c r="M23" s="14">
        <f t="shared" si="3"/>
        <v>94.113305037829861</v>
      </c>
      <c r="N23" s="61">
        <f t="shared" si="4"/>
        <v>44.113305037829861</v>
      </c>
      <c r="O23" s="14" t="e">
        <f>M23+(24-#REF!)</f>
        <v>#REF!</v>
      </c>
      <c r="P23" s="38" t="e">
        <f>O23+#REF!</f>
        <v>#REF!</v>
      </c>
      <c r="Q23" s="14"/>
      <c r="R23" s="10"/>
      <c r="S23" s="10"/>
      <c r="T23" s="10"/>
      <c r="U23" s="10"/>
      <c r="V23" s="10"/>
      <c r="W23" s="11">
        <f>K23+N23+R23+S23</f>
        <v>78.231471485321876</v>
      </c>
    </row>
    <row r="24" spans="1:23" x14ac:dyDescent="0.25">
      <c r="A24" s="15" t="s">
        <v>114</v>
      </c>
      <c r="B24" s="15" t="s">
        <v>39</v>
      </c>
      <c r="C24" s="15" t="s">
        <v>40</v>
      </c>
      <c r="D24" s="16">
        <v>15</v>
      </c>
      <c r="E24" s="13">
        <v>3.414351851851852E-3</v>
      </c>
      <c r="F24" s="14">
        <f t="shared" si="5"/>
        <v>74.915254237288138</v>
      </c>
      <c r="G24" s="14">
        <f t="shared" si="6"/>
        <v>83.915254237288138</v>
      </c>
      <c r="H24" s="58">
        <v>1.207175925925926E-2</v>
      </c>
      <c r="I24" s="14">
        <f t="shared" si="0"/>
        <v>78.71524448705658</v>
      </c>
      <c r="J24" s="14">
        <f t="shared" si="1"/>
        <v>87.71524448705658</v>
      </c>
      <c r="K24" s="12">
        <f t="shared" si="2"/>
        <v>37.71524448705658</v>
      </c>
      <c r="L24" s="13">
        <v>3.2719907407407407E-3</v>
      </c>
      <c r="M24" s="14">
        <f t="shared" si="3"/>
        <v>90.201627166607707</v>
      </c>
      <c r="N24" s="61">
        <f t="shared" si="4"/>
        <v>40.201627166607707</v>
      </c>
      <c r="O24" s="14" t="e">
        <f>M24+(24-#REF!)</f>
        <v>#REF!</v>
      </c>
      <c r="P24" s="38" t="e">
        <f>O24+#REF!</f>
        <v>#REF!</v>
      </c>
      <c r="Q24" s="14"/>
      <c r="R24" s="10"/>
      <c r="S24" s="10"/>
      <c r="T24" s="10"/>
      <c r="U24" s="10"/>
      <c r="V24" s="10"/>
      <c r="W24" s="11">
        <f>K24+N24+R24</f>
        <v>77.916871653664288</v>
      </c>
    </row>
    <row r="25" spans="1:23" x14ac:dyDescent="0.25">
      <c r="A25" s="15" t="s">
        <v>114</v>
      </c>
      <c r="B25" s="15" t="s">
        <v>50</v>
      </c>
      <c r="C25" s="15" t="s">
        <v>51</v>
      </c>
      <c r="D25" s="16">
        <v>15</v>
      </c>
      <c r="E25" s="13">
        <v>3.9814814814814817E-3</v>
      </c>
      <c r="F25" s="14">
        <f t="shared" si="5"/>
        <v>64.244186046511629</v>
      </c>
      <c r="G25" s="14">
        <f t="shared" si="6"/>
        <v>73.244186046511629</v>
      </c>
      <c r="H25" s="58">
        <v>1.3131944444444444E-2</v>
      </c>
      <c r="I25" s="14">
        <f t="shared" si="0"/>
        <v>72.360303190551747</v>
      </c>
      <c r="J25" s="14">
        <f t="shared" si="1"/>
        <v>81.360303190551747</v>
      </c>
      <c r="K25" s="12">
        <f t="shared" si="2"/>
        <v>31.360303190551747</v>
      </c>
      <c r="L25" s="13">
        <v>3.3182870370370367E-3</v>
      </c>
      <c r="M25" s="14">
        <f t="shared" si="3"/>
        <v>88.943146145797002</v>
      </c>
      <c r="N25" s="61">
        <f t="shared" si="4"/>
        <v>38.943146145797002</v>
      </c>
      <c r="O25" s="14" t="e">
        <f>M25+(24-#REF!)</f>
        <v>#REF!</v>
      </c>
      <c r="P25" s="38" t="e">
        <f>O25+#REF!</f>
        <v>#REF!</v>
      </c>
      <c r="Q25" s="14"/>
      <c r="R25" s="10"/>
      <c r="S25" s="10">
        <v>2</v>
      </c>
      <c r="T25" s="10"/>
      <c r="U25" s="10"/>
      <c r="V25" s="10"/>
      <c r="W25" s="11">
        <f>K25+N25+R25+S25</f>
        <v>72.303449336348748</v>
      </c>
    </row>
    <row r="26" spans="1:23" x14ac:dyDescent="0.25">
      <c r="A26" s="15" t="s">
        <v>114</v>
      </c>
      <c r="B26" s="15" t="s">
        <v>45</v>
      </c>
      <c r="C26" s="15" t="s">
        <v>46</v>
      </c>
      <c r="D26" s="16">
        <v>16</v>
      </c>
      <c r="E26" s="13">
        <v>3.4560185185185184E-3</v>
      </c>
      <c r="F26" s="14">
        <f t="shared" si="5"/>
        <v>74.012056262558616</v>
      </c>
      <c r="G26" s="14">
        <f t="shared" si="6"/>
        <v>82.012056262558616</v>
      </c>
      <c r="H26" s="58">
        <v>1.2496527777777778E-2</v>
      </c>
      <c r="I26" s="14">
        <f t="shared" si="0"/>
        <v>76.039640640918776</v>
      </c>
      <c r="J26" s="14">
        <f t="shared" si="1"/>
        <v>84.039640640918776</v>
      </c>
      <c r="K26" s="12">
        <f t="shared" si="2"/>
        <v>34.039640640918776</v>
      </c>
      <c r="L26" s="13">
        <v>3.3657407407407408E-3</v>
      </c>
      <c r="M26" s="14">
        <f t="shared" si="3"/>
        <v>87.689133425034399</v>
      </c>
      <c r="N26" s="61">
        <f t="shared" si="4"/>
        <v>37.689133425034399</v>
      </c>
      <c r="O26" s="14" t="e">
        <f>M26+(24-#REF!)</f>
        <v>#REF!</v>
      </c>
      <c r="P26" s="38" t="e">
        <f>O26+#REF!</f>
        <v>#REF!</v>
      </c>
      <c r="Q26" s="14"/>
      <c r="R26" s="10"/>
      <c r="S26" s="10"/>
      <c r="T26" s="10"/>
      <c r="U26" s="10"/>
      <c r="V26" s="10"/>
      <c r="W26" s="11">
        <f>K26+N26+R26+S26</f>
        <v>71.728774065953175</v>
      </c>
    </row>
    <row r="27" spans="1:23" x14ac:dyDescent="0.25">
      <c r="A27" s="15" t="s">
        <v>114</v>
      </c>
      <c r="B27" s="15" t="s">
        <v>43</v>
      </c>
      <c r="C27" s="15" t="s">
        <v>44</v>
      </c>
      <c r="D27" s="16">
        <v>16</v>
      </c>
      <c r="E27" s="13">
        <v>3.2326388888888891E-3</v>
      </c>
      <c r="F27" s="14">
        <f t="shared" si="5"/>
        <v>79.126387397064093</v>
      </c>
      <c r="G27" s="14">
        <f t="shared" si="6"/>
        <v>87.126387397064093</v>
      </c>
      <c r="H27" s="58">
        <v>1.2431712962962964E-2</v>
      </c>
      <c r="I27" s="14">
        <f t="shared" si="0"/>
        <v>76.436086025509724</v>
      </c>
      <c r="J27" s="14">
        <f t="shared" si="1"/>
        <v>84.436086025509724</v>
      </c>
      <c r="K27" s="12">
        <f t="shared" si="2"/>
        <v>34.436086025509724</v>
      </c>
      <c r="L27" s="13">
        <v>3.3923611111111112E-3</v>
      </c>
      <c r="M27" s="14">
        <f t="shared" si="3"/>
        <v>87.001023541453421</v>
      </c>
      <c r="N27" s="61">
        <f t="shared" si="4"/>
        <v>37.001023541453421</v>
      </c>
      <c r="O27" s="14" t="e">
        <f>M27+(24-#REF!)</f>
        <v>#REF!</v>
      </c>
      <c r="P27" s="38" t="e">
        <f>O27+#REF!</f>
        <v>#REF!</v>
      </c>
      <c r="Q27" s="14"/>
      <c r="R27" s="10"/>
      <c r="S27" s="10"/>
      <c r="T27" s="10"/>
      <c r="U27" s="10"/>
      <c r="V27" s="10"/>
      <c r="W27" s="11">
        <f>K27+N27+R27+S27</f>
        <v>71.437109566963144</v>
      </c>
    </row>
  </sheetData>
  <sortState ref="A10:W34">
    <sortCondition descending="1" ref="W10"/>
  </sortState>
  <mergeCells count="4">
    <mergeCell ref="E4:G4"/>
    <mergeCell ref="H4:K4"/>
    <mergeCell ref="L4:N4"/>
    <mergeCell ref="D1:K1"/>
  </mergeCells>
  <pageMargins left="0.7" right="0.7" top="0.75" bottom="0.75" header="0.3" footer="0.3"/>
  <pageSetup orientation="portrait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activeCell="F23" sqref="F23"/>
    </sheetView>
  </sheetViews>
  <sheetFormatPr baseColWidth="10" defaultRowHeight="15" x14ac:dyDescent="0.25"/>
  <sheetData>
    <row r="1" spans="1:11" ht="15.75" thickBot="1" x14ac:dyDescent="0.3">
      <c r="B1" s="84" t="s">
        <v>0</v>
      </c>
      <c r="C1" s="85"/>
      <c r="D1" s="85"/>
      <c r="E1" s="86"/>
      <c r="H1" s="87" t="s">
        <v>1</v>
      </c>
      <c r="I1" s="88"/>
      <c r="J1" s="88"/>
      <c r="K1" s="89"/>
    </row>
    <row r="2" spans="1:11" ht="15.75" thickBot="1" x14ac:dyDescent="0.3">
      <c r="A2" s="26" t="s">
        <v>93</v>
      </c>
      <c r="B2" s="27" t="s">
        <v>94</v>
      </c>
      <c r="C2" s="27">
        <v>400</v>
      </c>
      <c r="D2" s="27">
        <v>800</v>
      </c>
      <c r="E2" s="28">
        <v>1500</v>
      </c>
      <c r="G2" s="26" t="s">
        <v>93</v>
      </c>
      <c r="H2" s="29" t="s">
        <v>94</v>
      </c>
      <c r="I2" s="29" t="s">
        <v>95</v>
      </c>
      <c r="J2" s="29" t="s">
        <v>96</v>
      </c>
      <c r="K2" s="30" t="s">
        <v>97</v>
      </c>
    </row>
    <row r="3" spans="1:11" ht="15.75" thickBot="1" x14ac:dyDescent="0.3">
      <c r="A3" s="31">
        <v>50</v>
      </c>
      <c r="B3" s="32">
        <v>1</v>
      </c>
      <c r="C3" s="33">
        <v>0.18472222222222223</v>
      </c>
      <c r="D3" s="33">
        <v>0.38194444444444442</v>
      </c>
      <c r="E3" s="33">
        <v>0.72916666666666663</v>
      </c>
      <c r="G3" s="31">
        <v>50</v>
      </c>
      <c r="H3" s="34">
        <v>1</v>
      </c>
      <c r="I3" s="35">
        <v>0.36527777777777781</v>
      </c>
      <c r="J3" s="35">
        <v>0.63472222222222219</v>
      </c>
      <c r="K3" s="36">
        <v>1.3194444444444444</v>
      </c>
    </row>
    <row r="4" spans="1:11" ht="15.75" thickBot="1" x14ac:dyDescent="0.3">
      <c r="A4" s="31">
        <v>49</v>
      </c>
      <c r="B4" s="32">
        <v>0.99</v>
      </c>
      <c r="C4" s="33">
        <v>0.18680555555555556</v>
      </c>
      <c r="D4" s="33">
        <v>0.38611111111111113</v>
      </c>
      <c r="E4" s="33">
        <v>0.7368055555555556</v>
      </c>
      <c r="G4" s="31">
        <v>49</v>
      </c>
      <c r="H4" s="34">
        <v>0.99</v>
      </c>
      <c r="I4" s="33">
        <v>0.36874999999999997</v>
      </c>
      <c r="J4" s="33">
        <v>0.64097222222222217</v>
      </c>
      <c r="K4" s="37">
        <v>1.3326388888888889</v>
      </c>
    </row>
    <row r="5" spans="1:11" ht="15.75" thickBot="1" x14ac:dyDescent="0.3">
      <c r="A5" s="31">
        <v>48</v>
      </c>
      <c r="B5" s="32">
        <v>0.98</v>
      </c>
      <c r="C5" s="33">
        <v>0.18819444444444444</v>
      </c>
      <c r="D5" s="33">
        <v>0.38958333333333334</v>
      </c>
      <c r="E5" s="33">
        <v>0.74375000000000002</v>
      </c>
      <c r="G5" s="31">
        <v>48</v>
      </c>
      <c r="H5" s="34">
        <v>0.98</v>
      </c>
      <c r="I5" s="33">
        <v>0.37291666666666662</v>
      </c>
      <c r="J5" s="33">
        <v>0.6479166666666667</v>
      </c>
      <c r="K5" s="37">
        <v>1.346527777777778</v>
      </c>
    </row>
    <row r="6" spans="1:11" ht="15.75" thickBot="1" x14ac:dyDescent="0.3">
      <c r="A6" s="31">
        <v>47</v>
      </c>
      <c r="B6" s="32">
        <v>0.97</v>
      </c>
      <c r="C6" s="33">
        <v>0.19027777777777777</v>
      </c>
      <c r="D6" s="33">
        <v>0.39374999999999999</v>
      </c>
      <c r="E6" s="33">
        <v>0.75138888888888899</v>
      </c>
      <c r="G6" s="31">
        <v>47</v>
      </c>
      <c r="H6" s="34">
        <v>0.97</v>
      </c>
      <c r="I6" s="33">
        <v>0.37638888888888888</v>
      </c>
      <c r="J6" s="33">
        <v>0.65416666666666667</v>
      </c>
      <c r="K6" s="37">
        <v>1.3604166666666666</v>
      </c>
    </row>
    <row r="7" spans="1:11" ht="15.75" thickBot="1" x14ac:dyDescent="0.3">
      <c r="A7" s="31">
        <v>46</v>
      </c>
      <c r="B7" s="32">
        <v>0.96</v>
      </c>
      <c r="C7" s="33">
        <v>0.19236111111111112</v>
      </c>
      <c r="D7" s="33">
        <v>0.3979166666666667</v>
      </c>
      <c r="E7" s="33">
        <v>0.7597222222222223</v>
      </c>
      <c r="G7" s="31">
        <v>46</v>
      </c>
      <c r="H7" s="34">
        <v>0.96</v>
      </c>
      <c r="I7" s="33">
        <v>0.38055555555555554</v>
      </c>
      <c r="J7" s="33">
        <v>0.66111111111111109</v>
      </c>
      <c r="K7" s="37">
        <v>1.3743055555555557</v>
      </c>
    </row>
    <row r="8" spans="1:11" ht="15.75" thickBot="1" x14ac:dyDescent="0.3">
      <c r="A8" s="31">
        <v>45</v>
      </c>
      <c r="B8" s="32">
        <v>0.95</v>
      </c>
      <c r="C8" s="33">
        <v>0.19444444444444445</v>
      </c>
      <c r="D8" s="33">
        <v>0.40208333333333335</v>
      </c>
      <c r="E8" s="33">
        <v>0.76736111111111116</v>
      </c>
      <c r="G8" s="31">
        <v>45</v>
      </c>
      <c r="H8" s="34">
        <v>0.95</v>
      </c>
      <c r="I8" s="33">
        <v>0.38472222222222219</v>
      </c>
      <c r="J8" s="33">
        <v>0.66805555555555562</v>
      </c>
      <c r="K8" s="37">
        <v>1.3888888888888891</v>
      </c>
    </row>
    <row r="9" spans="1:11" ht="15.75" thickBot="1" x14ac:dyDescent="0.3">
      <c r="A9" s="31">
        <v>44</v>
      </c>
      <c r="B9" s="32">
        <v>0.94</v>
      </c>
      <c r="C9" s="33">
        <v>0.19652777777777777</v>
      </c>
      <c r="D9" s="33">
        <v>0.40625</v>
      </c>
      <c r="E9" s="33">
        <v>0.77569444444444446</v>
      </c>
      <c r="G9" s="31">
        <v>44</v>
      </c>
      <c r="H9" s="34">
        <v>0.94</v>
      </c>
      <c r="I9" s="33">
        <v>0.3888888888888889</v>
      </c>
      <c r="J9" s="33">
        <v>0.67499999999999993</v>
      </c>
      <c r="K9" s="37">
        <v>1.403472222222222</v>
      </c>
    </row>
    <row r="10" spans="1:11" ht="15.75" thickBot="1" x14ac:dyDescent="0.3">
      <c r="A10" s="31">
        <v>43</v>
      </c>
      <c r="B10" s="32">
        <v>0.93</v>
      </c>
      <c r="C10" s="33">
        <v>0.1986111111111111</v>
      </c>
      <c r="D10" s="33">
        <v>0.41041666666666665</v>
      </c>
      <c r="E10" s="33">
        <v>0.78402777777777777</v>
      </c>
      <c r="G10" s="31">
        <v>43</v>
      </c>
      <c r="H10" s="34">
        <v>0.93</v>
      </c>
      <c r="I10" s="33">
        <v>0.39305555555555555</v>
      </c>
      <c r="J10" s="33">
        <v>0.68263888888888891</v>
      </c>
      <c r="K10" s="37">
        <v>1.41875</v>
      </c>
    </row>
    <row r="11" spans="1:11" ht="15.75" thickBot="1" x14ac:dyDescent="0.3">
      <c r="A11" s="31">
        <v>42</v>
      </c>
      <c r="B11" s="32">
        <v>0.92</v>
      </c>
      <c r="C11" s="33">
        <v>0.20069444444444443</v>
      </c>
      <c r="D11" s="33">
        <v>0.4152777777777778</v>
      </c>
      <c r="E11" s="33">
        <v>0.79236111111111107</v>
      </c>
      <c r="G11" s="31">
        <v>42</v>
      </c>
      <c r="H11" s="34">
        <v>0.92</v>
      </c>
      <c r="I11" s="33">
        <v>0.3972222222222222</v>
      </c>
      <c r="J11" s="33">
        <v>0.68958333333333333</v>
      </c>
      <c r="K11" s="37">
        <v>1.4340277777777777</v>
      </c>
    </row>
    <row r="12" spans="1:11" ht="15.75" thickBot="1" x14ac:dyDescent="0.3">
      <c r="A12" s="31">
        <v>41</v>
      </c>
      <c r="B12" s="32">
        <v>0.91</v>
      </c>
      <c r="C12" s="33">
        <v>0.20277777777777781</v>
      </c>
      <c r="D12" s="33">
        <v>0.41944444444444445</v>
      </c>
      <c r="E12" s="33">
        <v>0.80138888888888893</v>
      </c>
      <c r="G12" s="31">
        <v>41</v>
      </c>
      <c r="H12" s="34">
        <v>0.91</v>
      </c>
      <c r="I12" s="33">
        <v>0.40138888888888885</v>
      </c>
      <c r="J12" s="33">
        <v>0.6972222222222223</v>
      </c>
      <c r="K12" s="37">
        <v>1.45</v>
      </c>
    </row>
    <row r="13" spans="1:11" ht="15.75" thickBot="1" x14ac:dyDescent="0.3">
      <c r="A13" s="31">
        <v>40</v>
      </c>
      <c r="B13" s="32">
        <v>0.9</v>
      </c>
      <c r="C13" s="33">
        <v>0.20555555555555557</v>
      </c>
      <c r="D13" s="33">
        <v>0.42430555555555555</v>
      </c>
      <c r="E13" s="33">
        <v>0.81041666666666667</v>
      </c>
      <c r="G13" s="31">
        <v>40</v>
      </c>
      <c r="H13" s="34">
        <v>0.9</v>
      </c>
      <c r="I13" s="33">
        <v>0.4055555555555555</v>
      </c>
      <c r="J13" s="33">
        <v>0.7055555555555556</v>
      </c>
      <c r="K13" s="37">
        <v>1.465972222222222</v>
      </c>
    </row>
    <row r="14" spans="1:11" ht="15.75" thickBot="1" x14ac:dyDescent="0.3">
      <c r="A14" s="31">
        <v>39</v>
      </c>
      <c r="B14" s="32">
        <v>0.89</v>
      </c>
      <c r="C14" s="33">
        <v>0.2076388888888889</v>
      </c>
      <c r="D14" s="33">
        <v>0.4291666666666667</v>
      </c>
      <c r="E14" s="33">
        <v>0.81944444444444453</v>
      </c>
      <c r="G14" s="31">
        <v>39</v>
      </c>
      <c r="H14" s="34">
        <v>0.89</v>
      </c>
      <c r="I14" s="33">
        <v>0.41041666666666665</v>
      </c>
      <c r="J14" s="33">
        <v>0.71319444444444446</v>
      </c>
      <c r="K14" s="37">
        <v>1.4826388888888891</v>
      </c>
    </row>
    <row r="15" spans="1:11" ht="15.75" thickBot="1" x14ac:dyDescent="0.3">
      <c r="A15" s="31">
        <v>38</v>
      </c>
      <c r="B15" s="32">
        <v>0.88</v>
      </c>
      <c r="C15" s="33">
        <v>0.20972222222222223</v>
      </c>
      <c r="D15" s="33">
        <v>0.43402777777777773</v>
      </c>
      <c r="E15" s="33">
        <v>0.82847222222222217</v>
      </c>
      <c r="G15" s="31">
        <v>38</v>
      </c>
      <c r="H15" s="34">
        <v>0.88</v>
      </c>
      <c r="I15" s="33">
        <v>0.4152777777777778</v>
      </c>
      <c r="J15" s="33">
        <v>0.72152777777777777</v>
      </c>
      <c r="K15" s="37">
        <v>1.4993055555555557</v>
      </c>
    </row>
    <row r="16" spans="1:11" ht="15.75" thickBot="1" x14ac:dyDescent="0.3">
      <c r="A16" s="31">
        <v>37</v>
      </c>
      <c r="B16" s="32">
        <v>0.87</v>
      </c>
      <c r="C16" s="33">
        <v>0.21249999999999999</v>
      </c>
      <c r="D16" s="33">
        <v>0.43888888888888888</v>
      </c>
      <c r="E16" s="33">
        <v>0.83819444444444446</v>
      </c>
      <c r="G16" s="31">
        <v>37</v>
      </c>
      <c r="H16" s="34">
        <v>0.87</v>
      </c>
      <c r="I16" s="33">
        <v>0.4201388888888889</v>
      </c>
      <c r="J16" s="33">
        <v>0.72986111111111107</v>
      </c>
      <c r="K16" s="37">
        <v>1.5166666666666666</v>
      </c>
    </row>
    <row r="17" spans="1:11" ht="15.75" thickBot="1" x14ac:dyDescent="0.3">
      <c r="A17" s="31">
        <v>36</v>
      </c>
      <c r="B17" s="32">
        <v>0.86</v>
      </c>
      <c r="C17" s="33">
        <v>0.21458333333333335</v>
      </c>
      <c r="D17" s="33">
        <v>0.44444444444444442</v>
      </c>
      <c r="E17" s="33">
        <v>0.84791666666666676</v>
      </c>
      <c r="G17" s="31">
        <v>36</v>
      </c>
      <c r="H17" s="34">
        <v>0.86</v>
      </c>
      <c r="I17" s="33">
        <v>0.42499999999999999</v>
      </c>
      <c r="J17" s="33">
        <v>0.73819444444444438</v>
      </c>
      <c r="K17" s="37">
        <v>1.534027777777778</v>
      </c>
    </row>
    <row r="18" spans="1:11" ht="15.75" thickBot="1" x14ac:dyDescent="0.3">
      <c r="A18" s="31">
        <v>35</v>
      </c>
      <c r="B18" s="32">
        <v>0.85</v>
      </c>
      <c r="C18" s="33">
        <v>0.21736111111111112</v>
      </c>
      <c r="D18" s="33">
        <v>0.44930555555555557</v>
      </c>
      <c r="E18" s="33">
        <v>0.85763888888888884</v>
      </c>
      <c r="G18" s="31">
        <v>35</v>
      </c>
      <c r="H18" s="34">
        <v>0.85</v>
      </c>
      <c r="I18" s="33">
        <v>0.42986111111111108</v>
      </c>
      <c r="J18" s="33">
        <v>0.74652777777777779</v>
      </c>
      <c r="K18" s="37">
        <v>1.5520833333333333</v>
      </c>
    </row>
    <row r="19" spans="1:11" ht="15.75" thickBot="1" x14ac:dyDescent="0.3">
      <c r="A19" s="31">
        <v>34</v>
      </c>
      <c r="B19" s="32">
        <v>0.84</v>
      </c>
      <c r="C19" s="33">
        <v>0.22013888888888888</v>
      </c>
      <c r="D19" s="33">
        <v>0.4548611111111111</v>
      </c>
      <c r="E19" s="33">
        <v>0.86805555555555547</v>
      </c>
      <c r="G19" s="31">
        <v>34</v>
      </c>
      <c r="H19" s="34">
        <v>0.84</v>
      </c>
      <c r="I19" s="33">
        <v>0.43472222222222223</v>
      </c>
      <c r="J19" s="33">
        <v>0.75555555555555554</v>
      </c>
      <c r="K19" s="37">
        <v>1.5708333333333335</v>
      </c>
    </row>
    <row r="20" spans="1:11" ht="15.75" thickBot="1" x14ac:dyDescent="0.3">
      <c r="A20" s="31">
        <v>33</v>
      </c>
      <c r="B20" s="32">
        <v>0.83</v>
      </c>
      <c r="C20" s="33">
        <v>0.22222222222222221</v>
      </c>
      <c r="D20" s="33">
        <v>0.4604166666666667</v>
      </c>
      <c r="E20" s="33">
        <v>0.87847222222222221</v>
      </c>
      <c r="G20" s="31">
        <v>33</v>
      </c>
      <c r="H20" s="34">
        <v>0.83</v>
      </c>
      <c r="I20" s="33">
        <v>0.44027777777777777</v>
      </c>
      <c r="J20" s="33">
        <v>0.76458333333333339</v>
      </c>
      <c r="K20" s="37">
        <v>1.5895833333333333</v>
      </c>
    </row>
    <row r="21" spans="1:11" ht="15.75" thickBot="1" x14ac:dyDescent="0.3">
      <c r="A21" s="31">
        <v>32</v>
      </c>
      <c r="B21" s="32">
        <v>0.82</v>
      </c>
      <c r="C21" s="33">
        <v>0.22500000000000001</v>
      </c>
      <c r="D21" s="33">
        <v>0.46597222222222223</v>
      </c>
      <c r="E21" s="33">
        <v>0.88888888888888884</v>
      </c>
      <c r="G21" s="31">
        <v>32</v>
      </c>
      <c r="H21" s="34">
        <v>0.82</v>
      </c>
      <c r="I21" s="33">
        <v>0.44513888888888892</v>
      </c>
      <c r="J21" s="33">
        <v>0.77430555555555547</v>
      </c>
      <c r="K21" s="37">
        <v>1.6090277777777777</v>
      </c>
    </row>
    <row r="22" spans="1:11" ht="15.75" thickBot="1" x14ac:dyDescent="0.3">
      <c r="A22" s="31">
        <v>31</v>
      </c>
      <c r="B22" s="32">
        <v>0.81</v>
      </c>
      <c r="C22" s="33">
        <v>0.22777777777777777</v>
      </c>
      <c r="D22" s="33">
        <v>0.47152777777777777</v>
      </c>
      <c r="E22" s="33">
        <v>0.9</v>
      </c>
      <c r="G22" s="31">
        <v>31</v>
      </c>
      <c r="H22" s="34">
        <v>0.81</v>
      </c>
      <c r="I22" s="33">
        <v>0.45069444444444445</v>
      </c>
      <c r="J22" s="33">
        <v>0.78333333333333333</v>
      </c>
      <c r="K22" s="37">
        <v>1.6291666666666667</v>
      </c>
    </row>
    <row r="23" spans="1:11" ht="15.75" thickBot="1" x14ac:dyDescent="0.3">
      <c r="A23" s="31">
        <v>30</v>
      </c>
      <c r="B23" s="32">
        <v>0.8</v>
      </c>
      <c r="C23" s="33">
        <v>0.23055555555555554</v>
      </c>
      <c r="D23" s="33">
        <v>0.4770833333333333</v>
      </c>
      <c r="E23" s="33">
        <v>0.91111111111111109</v>
      </c>
      <c r="G23" s="31">
        <v>30</v>
      </c>
      <c r="H23" s="34">
        <v>0.8</v>
      </c>
      <c r="I23" s="33">
        <v>0.45694444444444443</v>
      </c>
      <c r="J23" s="33">
        <v>0.79305555555555562</v>
      </c>
      <c r="K23" s="37">
        <v>1.6493055555555556</v>
      </c>
    </row>
    <row r="24" spans="1:11" ht="15.75" thickBot="1" x14ac:dyDescent="0.3">
      <c r="A24" s="31">
        <v>29</v>
      </c>
      <c r="B24" s="32">
        <v>0.79</v>
      </c>
      <c r="C24" s="33">
        <v>0.23402777777777781</v>
      </c>
      <c r="D24" s="33">
        <v>0.48333333333333334</v>
      </c>
      <c r="E24" s="33">
        <v>0.92291666666666661</v>
      </c>
      <c r="G24" s="31">
        <v>29</v>
      </c>
      <c r="H24" s="34">
        <v>0.79</v>
      </c>
      <c r="I24" s="33">
        <v>0.46249999999999997</v>
      </c>
      <c r="J24" s="33">
        <v>0.80347222222222225</v>
      </c>
      <c r="K24" s="37">
        <v>1.6701388888888891</v>
      </c>
    </row>
    <row r="25" spans="1:11" ht="15.75" thickBot="1" x14ac:dyDescent="0.3">
      <c r="A25" s="31">
        <v>28</v>
      </c>
      <c r="B25" s="32">
        <v>0.78</v>
      </c>
      <c r="C25" s="33">
        <v>0.23680555555555557</v>
      </c>
      <c r="D25" s="33">
        <v>0.48958333333333331</v>
      </c>
      <c r="E25" s="33">
        <v>0.93472222222222223</v>
      </c>
      <c r="G25" s="31">
        <v>28</v>
      </c>
      <c r="H25" s="34">
        <v>0.78</v>
      </c>
      <c r="I25" s="33">
        <v>0.4680555555555555</v>
      </c>
      <c r="J25" s="33">
        <v>0.81388888888888899</v>
      </c>
      <c r="K25" s="37">
        <v>1.6916666666666667</v>
      </c>
    </row>
    <row r="26" spans="1:11" ht="15.75" thickBot="1" x14ac:dyDescent="0.3">
      <c r="A26" s="31">
        <v>27</v>
      </c>
      <c r="B26" s="32">
        <v>0.77</v>
      </c>
      <c r="C26" s="33">
        <v>0.23958333333333334</v>
      </c>
      <c r="D26" s="33">
        <v>0.49583333333333335</v>
      </c>
      <c r="E26" s="33">
        <v>0.9472222222222223</v>
      </c>
      <c r="G26" s="31">
        <v>27</v>
      </c>
      <c r="H26" s="34">
        <v>0.77</v>
      </c>
      <c r="I26" s="33">
        <v>0.47430555555555554</v>
      </c>
      <c r="J26" s="33">
        <v>0.82430555555555562</v>
      </c>
      <c r="K26" s="37">
        <v>1.7138888888888888</v>
      </c>
    </row>
    <row r="27" spans="1:11" ht="15.75" thickBot="1" x14ac:dyDescent="0.3">
      <c r="A27" s="31">
        <v>26</v>
      </c>
      <c r="B27" s="32">
        <v>0.76</v>
      </c>
      <c r="C27" s="33">
        <v>0.24305555555555555</v>
      </c>
      <c r="D27" s="33">
        <v>0.50277777777777777</v>
      </c>
      <c r="E27" s="33">
        <v>0.95972222222222225</v>
      </c>
      <c r="G27" s="31">
        <v>26</v>
      </c>
      <c r="H27" s="34">
        <v>0.76</v>
      </c>
      <c r="I27" s="33">
        <v>0.48055555555555557</v>
      </c>
      <c r="J27" s="33">
        <v>0.8354166666666667</v>
      </c>
      <c r="K27" s="37">
        <v>1.7361111111111109</v>
      </c>
    </row>
    <row r="28" spans="1:11" ht="15.75" thickBot="1" x14ac:dyDescent="0.3">
      <c r="A28" s="31">
        <v>25</v>
      </c>
      <c r="B28" s="32">
        <v>0.75</v>
      </c>
      <c r="C28" s="33">
        <v>0.24652777777777779</v>
      </c>
      <c r="D28" s="33">
        <v>0.50902777777777775</v>
      </c>
      <c r="E28" s="33">
        <v>0.97222222222222221</v>
      </c>
      <c r="G28" s="31">
        <v>25</v>
      </c>
      <c r="H28" s="34">
        <v>0.75</v>
      </c>
      <c r="I28" s="33">
        <v>0.48680555555555555</v>
      </c>
      <c r="J28" s="33">
        <v>0.84652777777777777</v>
      </c>
      <c r="K28" s="37">
        <v>1.7590277777777779</v>
      </c>
    </row>
    <row r="29" spans="1:11" ht="15.75" thickBot="1" x14ac:dyDescent="0.3">
      <c r="A29" s="31">
        <v>24</v>
      </c>
      <c r="B29" s="32">
        <v>0.74</v>
      </c>
      <c r="C29" s="33">
        <v>0.24930555555555556</v>
      </c>
      <c r="D29" s="33">
        <v>0.51597222222222217</v>
      </c>
      <c r="E29" s="33">
        <v>0.98541666666666661</v>
      </c>
      <c r="G29" s="31">
        <v>24</v>
      </c>
      <c r="H29" s="34">
        <v>0.74</v>
      </c>
      <c r="I29" s="33">
        <v>0.49374999999999997</v>
      </c>
      <c r="J29" s="33">
        <v>0.85763888888888884</v>
      </c>
      <c r="K29" s="37">
        <v>1.7833333333333332</v>
      </c>
    </row>
    <row r="30" spans="1:11" ht="15.75" thickBot="1" x14ac:dyDescent="0.3">
      <c r="A30" s="31">
        <v>23</v>
      </c>
      <c r="B30" s="32">
        <v>0.73</v>
      </c>
      <c r="C30" s="33">
        <v>0.25277777777777777</v>
      </c>
      <c r="D30" s="33">
        <v>0.5229166666666667</v>
      </c>
      <c r="E30" s="33">
        <v>0.99861111111111101</v>
      </c>
      <c r="G30" s="31">
        <v>23</v>
      </c>
      <c r="H30" s="34">
        <v>0.73</v>
      </c>
      <c r="I30" s="33">
        <v>0.50069444444444444</v>
      </c>
      <c r="J30" s="33">
        <v>0.86944444444444446</v>
      </c>
      <c r="K30" s="37">
        <v>1.8076388888888888</v>
      </c>
    </row>
    <row r="31" spans="1:11" ht="15.75" thickBot="1" x14ac:dyDescent="0.3">
      <c r="A31" s="31">
        <v>22</v>
      </c>
      <c r="B31" s="32">
        <v>0.72</v>
      </c>
      <c r="C31" s="33">
        <v>0.25625000000000003</v>
      </c>
      <c r="D31" s="33">
        <v>0.53055555555555556</v>
      </c>
      <c r="E31" s="37">
        <v>1.0125</v>
      </c>
      <c r="G31" s="31">
        <v>22</v>
      </c>
      <c r="H31" s="34">
        <v>0.72</v>
      </c>
      <c r="I31" s="33">
        <v>0.50763888888888886</v>
      </c>
      <c r="J31" s="33">
        <v>0.88124999999999998</v>
      </c>
      <c r="K31" s="37">
        <v>1.8326388888888889</v>
      </c>
    </row>
    <row r="32" spans="1:11" ht="15.75" thickBot="1" x14ac:dyDescent="0.3">
      <c r="A32" s="31">
        <v>21</v>
      </c>
      <c r="B32" s="32">
        <v>0.71</v>
      </c>
      <c r="C32" s="33">
        <v>0.26041666666666669</v>
      </c>
      <c r="D32" s="33">
        <v>0.53819444444444442</v>
      </c>
      <c r="E32" s="37">
        <v>1.0270833333333333</v>
      </c>
      <c r="G32" s="31">
        <v>21</v>
      </c>
      <c r="H32" s="34">
        <v>0.71</v>
      </c>
      <c r="I32" s="33">
        <v>0.51458333333333328</v>
      </c>
      <c r="J32" s="33">
        <v>0.89374999999999993</v>
      </c>
      <c r="K32" s="37">
        <v>1.8583333333333334</v>
      </c>
    </row>
    <row r="33" spans="1:11" ht="15.75" thickBot="1" x14ac:dyDescent="0.3">
      <c r="A33" s="31">
        <v>20</v>
      </c>
      <c r="B33" s="32">
        <v>0.7</v>
      </c>
      <c r="C33" s="33">
        <v>0.2638888888888889</v>
      </c>
      <c r="D33" s="33">
        <v>0.54583333333333328</v>
      </c>
      <c r="E33" s="37">
        <v>1.0416666666666667</v>
      </c>
      <c r="G33" s="31">
        <v>20</v>
      </c>
      <c r="H33" s="34">
        <v>0.7</v>
      </c>
      <c r="I33" s="33">
        <v>0.52152777777777781</v>
      </c>
      <c r="J33" s="33">
        <v>0.90694444444444444</v>
      </c>
      <c r="K33" s="37">
        <v>1.8847222222222222</v>
      </c>
    </row>
    <row r="34" spans="1:11" ht="15.75" thickBot="1" x14ac:dyDescent="0.3">
      <c r="A34" s="31">
        <v>19</v>
      </c>
      <c r="B34" s="32">
        <v>0.69</v>
      </c>
      <c r="C34" s="33">
        <v>0.26805555555555555</v>
      </c>
      <c r="D34" s="33">
        <v>0.55347222222222225</v>
      </c>
      <c r="E34" s="37">
        <v>1.0569444444444445</v>
      </c>
      <c r="G34" s="31">
        <v>19</v>
      </c>
      <c r="H34" s="34">
        <v>0.69</v>
      </c>
      <c r="I34" s="33">
        <v>0.52916666666666667</v>
      </c>
      <c r="J34" s="33">
        <v>0.92013888888888884</v>
      </c>
      <c r="K34" s="37">
        <v>1.9124999999999999</v>
      </c>
    </row>
    <row r="35" spans="1:11" ht="15.75" thickBot="1" x14ac:dyDescent="0.3">
      <c r="A35" s="31">
        <v>18</v>
      </c>
      <c r="B35" s="32">
        <v>0.68</v>
      </c>
      <c r="C35" s="33">
        <v>0.27152777777777776</v>
      </c>
      <c r="D35" s="33">
        <v>0.56180555555555556</v>
      </c>
      <c r="E35" s="37">
        <v>1.0722222222222222</v>
      </c>
      <c r="G35" s="31">
        <v>18</v>
      </c>
      <c r="H35" s="34">
        <v>0.68</v>
      </c>
      <c r="I35" s="33">
        <v>0.53749999999999998</v>
      </c>
      <c r="J35" s="33">
        <v>0.93333333333333324</v>
      </c>
      <c r="K35" s="37">
        <v>1.940277777777778</v>
      </c>
    </row>
    <row r="36" spans="1:11" ht="15.75" thickBot="1" x14ac:dyDescent="0.3">
      <c r="A36" s="31">
        <v>17</v>
      </c>
      <c r="B36" s="32">
        <v>0.67</v>
      </c>
      <c r="C36" s="33">
        <v>0.27569444444444446</v>
      </c>
      <c r="D36" s="33">
        <v>0.57013888888888886</v>
      </c>
      <c r="E36" s="37">
        <v>1.0881944444444445</v>
      </c>
      <c r="G36" s="31">
        <v>17</v>
      </c>
      <c r="H36" s="34">
        <v>0.67</v>
      </c>
      <c r="I36" s="33">
        <v>0.54513888888888895</v>
      </c>
      <c r="J36" s="33">
        <v>0.9472222222222223</v>
      </c>
      <c r="K36" s="37">
        <v>1.9694444444444443</v>
      </c>
    </row>
    <row r="37" spans="1:11" ht="15.75" thickBot="1" x14ac:dyDescent="0.3">
      <c r="A37" s="31">
        <v>16</v>
      </c>
      <c r="B37" s="32">
        <v>0.66</v>
      </c>
      <c r="C37" s="33">
        <v>0.27986111111111112</v>
      </c>
      <c r="D37" s="33">
        <v>0.57847222222222217</v>
      </c>
      <c r="E37" s="37">
        <v>1.1048611111111111</v>
      </c>
      <c r="G37" s="31">
        <v>16</v>
      </c>
      <c r="H37" s="34">
        <v>0.66</v>
      </c>
      <c r="I37" s="33">
        <v>0.55347222222222225</v>
      </c>
      <c r="J37" s="33">
        <v>0.96180555555555547</v>
      </c>
      <c r="K37" s="37">
        <v>1.9993055555555557</v>
      </c>
    </row>
    <row r="38" spans="1:11" ht="15.75" thickBot="1" x14ac:dyDescent="0.3">
      <c r="A38" s="31">
        <v>15</v>
      </c>
      <c r="B38" s="32">
        <v>0.65</v>
      </c>
      <c r="C38" s="33">
        <v>0.28402777777777777</v>
      </c>
      <c r="D38" s="33">
        <v>0.58750000000000002</v>
      </c>
      <c r="E38" s="37">
        <v>1.1215277777777779</v>
      </c>
      <c r="G38" s="31">
        <v>15</v>
      </c>
      <c r="H38" s="34">
        <v>0.65</v>
      </c>
      <c r="I38" s="33">
        <v>0.56180555555555556</v>
      </c>
      <c r="J38" s="33">
        <v>0.97638888888888886</v>
      </c>
      <c r="K38" s="37">
        <v>2.0298611111111113</v>
      </c>
    </row>
  </sheetData>
  <mergeCells count="2">
    <mergeCell ref="B1:E1"/>
    <mergeCell ref="H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activeCell="N12" sqref="N12"/>
    </sheetView>
  </sheetViews>
  <sheetFormatPr baseColWidth="10" defaultRowHeight="15" x14ac:dyDescent="0.25"/>
  <sheetData>
    <row r="1" spans="1:11" ht="15.75" thickBot="1" x14ac:dyDescent="0.3">
      <c r="B1" s="90" t="s">
        <v>0</v>
      </c>
      <c r="C1" s="91"/>
      <c r="D1" s="91"/>
      <c r="E1" s="92"/>
      <c r="H1" s="93" t="s">
        <v>112</v>
      </c>
      <c r="I1" s="94"/>
      <c r="J1" s="94"/>
      <c r="K1" s="95"/>
    </row>
    <row r="2" spans="1:11" ht="15.75" thickBot="1" x14ac:dyDescent="0.3">
      <c r="A2" s="26" t="s">
        <v>93</v>
      </c>
      <c r="B2" s="49" t="s">
        <v>94</v>
      </c>
      <c r="C2" s="49">
        <v>400</v>
      </c>
      <c r="D2" s="49">
        <v>800</v>
      </c>
      <c r="E2" s="49">
        <v>1500</v>
      </c>
      <c r="G2" s="26" t="s">
        <v>113</v>
      </c>
      <c r="H2" s="50" t="s">
        <v>94</v>
      </c>
      <c r="I2" s="50" t="s">
        <v>95</v>
      </c>
      <c r="J2" s="50" t="s">
        <v>96</v>
      </c>
      <c r="K2" s="50" t="s">
        <v>97</v>
      </c>
    </row>
    <row r="3" spans="1:11" ht="15.75" thickBot="1" x14ac:dyDescent="0.3">
      <c r="A3" s="31">
        <v>50</v>
      </c>
      <c r="B3" s="51">
        <v>1</v>
      </c>
      <c r="C3" s="52">
        <v>0.17708333333333334</v>
      </c>
      <c r="D3" s="52">
        <v>0.36527777777777781</v>
      </c>
      <c r="E3" s="52">
        <v>0.6875</v>
      </c>
      <c r="G3" s="31">
        <v>50</v>
      </c>
      <c r="H3" s="53">
        <v>1</v>
      </c>
      <c r="I3" s="54">
        <v>0.32777777777777778</v>
      </c>
      <c r="J3" s="54">
        <v>0.57013888888888886</v>
      </c>
      <c r="K3" s="55">
        <v>1.1888888888888889</v>
      </c>
    </row>
    <row r="4" spans="1:11" ht="15.75" thickBot="1" x14ac:dyDescent="0.3">
      <c r="A4" s="31">
        <v>49</v>
      </c>
      <c r="B4" s="51">
        <v>0.99</v>
      </c>
      <c r="C4" s="52">
        <v>0.17916666666666667</v>
      </c>
      <c r="D4" s="52">
        <v>0.36874999999999997</v>
      </c>
      <c r="E4" s="52">
        <v>0.69444444444444453</v>
      </c>
      <c r="G4" s="31">
        <v>49</v>
      </c>
      <c r="H4" s="53">
        <v>0.99</v>
      </c>
      <c r="I4" s="52">
        <v>0.33124999999999999</v>
      </c>
      <c r="J4" s="52">
        <v>0.5756944444444444</v>
      </c>
      <c r="K4" s="56">
        <v>1.2006944444444445</v>
      </c>
    </row>
    <row r="5" spans="1:11" ht="15.75" thickBot="1" x14ac:dyDescent="0.3">
      <c r="A5" s="31">
        <v>48</v>
      </c>
      <c r="B5" s="51">
        <v>0.98</v>
      </c>
      <c r="C5" s="52">
        <v>0.18055555555555555</v>
      </c>
      <c r="D5" s="52">
        <v>0.37291666666666662</v>
      </c>
      <c r="E5" s="52">
        <v>0.70138888888888884</v>
      </c>
      <c r="G5" s="31">
        <v>48</v>
      </c>
      <c r="H5" s="53">
        <v>0.98</v>
      </c>
      <c r="I5" s="52">
        <v>0.3347222222222222</v>
      </c>
      <c r="J5" s="52">
        <v>0.58194444444444449</v>
      </c>
      <c r="K5" s="56">
        <v>1.2131944444444445</v>
      </c>
    </row>
    <row r="6" spans="1:11" ht="15.75" thickBot="1" x14ac:dyDescent="0.3">
      <c r="A6" s="31">
        <v>47</v>
      </c>
      <c r="B6" s="51">
        <v>0.97</v>
      </c>
      <c r="C6" s="52">
        <v>0.18263888888888891</v>
      </c>
      <c r="D6" s="52">
        <v>0.37638888888888888</v>
      </c>
      <c r="E6" s="52">
        <v>0.7090277777777777</v>
      </c>
      <c r="G6" s="31">
        <v>47</v>
      </c>
      <c r="H6" s="53">
        <v>0.97</v>
      </c>
      <c r="I6" s="52">
        <v>0.33819444444444446</v>
      </c>
      <c r="J6" s="52">
        <v>0.58750000000000002</v>
      </c>
      <c r="K6" s="56">
        <v>1.2256944444444444</v>
      </c>
    </row>
    <row r="7" spans="1:11" ht="15.75" thickBot="1" x14ac:dyDescent="0.3">
      <c r="A7" s="31">
        <v>46</v>
      </c>
      <c r="B7" s="51">
        <v>0.96</v>
      </c>
      <c r="C7" s="52">
        <v>0.18472222222222223</v>
      </c>
      <c r="D7" s="52">
        <v>0.38055555555555554</v>
      </c>
      <c r="E7" s="52">
        <v>0.71597222222222223</v>
      </c>
      <c r="G7" s="31">
        <v>46</v>
      </c>
      <c r="H7" s="53">
        <v>0.96</v>
      </c>
      <c r="I7" s="52">
        <v>0.34166666666666662</v>
      </c>
      <c r="J7" s="52">
        <v>0.59375</v>
      </c>
      <c r="K7" s="56">
        <v>1.2381944444444444</v>
      </c>
    </row>
    <row r="8" spans="1:11" ht="15.75" thickBot="1" x14ac:dyDescent="0.3">
      <c r="A8" s="31">
        <v>45</v>
      </c>
      <c r="B8" s="51">
        <v>0.95</v>
      </c>
      <c r="C8" s="52">
        <v>0.18611111111111112</v>
      </c>
      <c r="D8" s="52">
        <v>0.38472222222222219</v>
      </c>
      <c r="E8" s="52">
        <v>0.72361111111111109</v>
      </c>
      <c r="G8" s="31">
        <v>45</v>
      </c>
      <c r="H8" s="53">
        <v>0.95</v>
      </c>
      <c r="I8" s="52">
        <v>0.34513888888888888</v>
      </c>
      <c r="J8" s="52">
        <v>0.6</v>
      </c>
      <c r="K8" s="56">
        <v>1.2513888888888889</v>
      </c>
    </row>
    <row r="9" spans="1:11" ht="15.75" thickBot="1" x14ac:dyDescent="0.3">
      <c r="A9" s="31">
        <v>44</v>
      </c>
      <c r="B9" s="51">
        <v>0.94</v>
      </c>
      <c r="C9" s="52">
        <v>0.18819444444444444</v>
      </c>
      <c r="D9" s="52">
        <v>0.3888888888888889</v>
      </c>
      <c r="E9" s="52">
        <v>0.73125000000000007</v>
      </c>
      <c r="G9" s="31">
        <v>44</v>
      </c>
      <c r="H9" s="53">
        <v>0.94</v>
      </c>
      <c r="I9" s="52">
        <v>0.34861111111111115</v>
      </c>
      <c r="J9" s="52">
        <v>0.60625000000000007</v>
      </c>
      <c r="K9" s="56">
        <v>1.2645833333333334</v>
      </c>
    </row>
    <row r="10" spans="1:11" ht="15.75" thickBot="1" x14ac:dyDescent="0.3">
      <c r="A10" s="31">
        <v>43</v>
      </c>
      <c r="B10" s="51">
        <v>0.93</v>
      </c>
      <c r="C10" s="52">
        <v>0.19027777777777777</v>
      </c>
      <c r="D10" s="52">
        <v>0.39305555555555555</v>
      </c>
      <c r="E10" s="52">
        <v>0.73958333333333337</v>
      </c>
      <c r="G10" s="31">
        <v>43</v>
      </c>
      <c r="H10" s="53">
        <v>0.93</v>
      </c>
      <c r="I10" s="52">
        <v>0.3527777777777778</v>
      </c>
      <c r="J10" s="52">
        <v>0.61319444444444449</v>
      </c>
      <c r="K10" s="56">
        <v>1.2784722222222222</v>
      </c>
    </row>
    <row r="11" spans="1:11" ht="15.75" thickBot="1" x14ac:dyDescent="0.3">
      <c r="A11" s="31">
        <v>42</v>
      </c>
      <c r="B11" s="51">
        <v>0.92</v>
      </c>
      <c r="C11" s="52">
        <v>0.19236111111111112</v>
      </c>
      <c r="D11" s="52">
        <v>0.3972222222222222</v>
      </c>
      <c r="E11" s="52">
        <v>0.74722222222222223</v>
      </c>
      <c r="G11" s="31">
        <v>42</v>
      </c>
      <c r="H11" s="53">
        <v>0.92</v>
      </c>
      <c r="I11" s="52">
        <v>0.35625000000000001</v>
      </c>
      <c r="J11" s="52">
        <v>0.61944444444444446</v>
      </c>
      <c r="K11" s="56">
        <v>1.2923611111111111</v>
      </c>
    </row>
    <row r="12" spans="1:11" ht="15.75" thickBot="1" x14ac:dyDescent="0.3">
      <c r="A12" s="31">
        <v>41</v>
      </c>
      <c r="B12" s="51">
        <v>0.91</v>
      </c>
      <c r="C12" s="52">
        <v>0.19444444444444445</v>
      </c>
      <c r="D12" s="52">
        <v>0.40138888888888885</v>
      </c>
      <c r="E12" s="52">
        <v>0.75555555555555554</v>
      </c>
      <c r="G12" s="31">
        <v>41</v>
      </c>
      <c r="H12" s="53">
        <v>0.91</v>
      </c>
      <c r="I12" s="52">
        <v>0.36041666666666666</v>
      </c>
      <c r="J12" s="52">
        <v>0.62638888888888888</v>
      </c>
      <c r="K12" s="56">
        <v>1.3062500000000001</v>
      </c>
    </row>
    <row r="13" spans="1:11" ht="15.75" thickBot="1" x14ac:dyDescent="0.3">
      <c r="A13" s="31">
        <v>40</v>
      </c>
      <c r="B13" s="51">
        <v>0.9</v>
      </c>
      <c r="C13" s="52">
        <v>0.19652777777777777</v>
      </c>
      <c r="D13" s="52">
        <v>0.4055555555555555</v>
      </c>
      <c r="E13" s="52">
        <v>0.76388888888888884</v>
      </c>
      <c r="G13" s="31">
        <v>40</v>
      </c>
      <c r="H13" s="53">
        <v>0.9</v>
      </c>
      <c r="I13" s="52">
        <v>0.36388888888888887</v>
      </c>
      <c r="J13" s="52">
        <v>0.6333333333333333</v>
      </c>
      <c r="K13" s="56">
        <v>1.3208333333333333</v>
      </c>
    </row>
    <row r="14" spans="1:11" ht="15.75" thickBot="1" x14ac:dyDescent="0.3">
      <c r="A14" s="31">
        <v>39</v>
      </c>
      <c r="B14" s="51">
        <v>0.89</v>
      </c>
      <c r="C14" s="52">
        <v>0.19930555555555554</v>
      </c>
      <c r="D14" s="52">
        <v>0.41041666666666665</v>
      </c>
      <c r="E14" s="52">
        <v>0.77222222222222225</v>
      </c>
      <c r="G14" s="31">
        <v>39</v>
      </c>
      <c r="H14" s="53">
        <v>0.89</v>
      </c>
      <c r="I14" s="52">
        <v>0.36805555555555558</v>
      </c>
      <c r="J14" s="52">
        <v>0.64027777777777783</v>
      </c>
      <c r="K14" s="56">
        <v>1.3361111111111112</v>
      </c>
    </row>
    <row r="15" spans="1:11" ht="15.75" thickBot="1" x14ac:dyDescent="0.3">
      <c r="A15" s="31">
        <v>38</v>
      </c>
      <c r="B15" s="51">
        <v>0.88</v>
      </c>
      <c r="C15" s="52">
        <v>0.20138888888888887</v>
      </c>
      <c r="D15" s="52">
        <v>0.4152777777777778</v>
      </c>
      <c r="E15" s="52">
        <v>0.78125</v>
      </c>
      <c r="G15" s="31">
        <v>38</v>
      </c>
      <c r="H15" s="53">
        <v>0.88</v>
      </c>
      <c r="I15" s="52">
        <v>0.37222222222222223</v>
      </c>
      <c r="J15" s="52">
        <v>0.6479166666666667</v>
      </c>
      <c r="K15" s="56">
        <v>1.3506944444444444</v>
      </c>
    </row>
    <row r="16" spans="1:11" ht="15.75" thickBot="1" x14ac:dyDescent="0.3">
      <c r="A16" s="31">
        <v>37</v>
      </c>
      <c r="B16" s="51">
        <v>0.87</v>
      </c>
      <c r="C16" s="52">
        <v>0.20347222222222219</v>
      </c>
      <c r="D16" s="52">
        <v>0.4201388888888889</v>
      </c>
      <c r="E16" s="52">
        <v>0.79027777777777775</v>
      </c>
      <c r="G16" s="31">
        <v>37</v>
      </c>
      <c r="H16" s="53">
        <v>0.87</v>
      </c>
      <c r="I16" s="52">
        <v>0.37708333333333338</v>
      </c>
      <c r="J16" s="52">
        <v>0.65555555555555556</v>
      </c>
      <c r="K16" s="56">
        <v>1.3666666666666665</v>
      </c>
    </row>
    <row r="17" spans="1:11" ht="15.75" thickBot="1" x14ac:dyDescent="0.3">
      <c r="A17" s="31">
        <v>36</v>
      </c>
      <c r="B17" s="51">
        <v>0.86</v>
      </c>
      <c r="C17" s="52">
        <v>0.20625000000000002</v>
      </c>
      <c r="D17" s="52">
        <v>0.42499999999999999</v>
      </c>
      <c r="E17" s="52">
        <v>0.7993055555555556</v>
      </c>
      <c r="G17" s="31">
        <v>36</v>
      </c>
      <c r="H17" s="53">
        <v>0.86</v>
      </c>
      <c r="I17" s="52">
        <v>0.38125000000000003</v>
      </c>
      <c r="J17" s="52">
        <v>0.66319444444444442</v>
      </c>
      <c r="K17" s="56">
        <v>1.3826388888888888</v>
      </c>
    </row>
    <row r="18" spans="1:11" ht="15.75" thickBot="1" x14ac:dyDescent="0.3">
      <c r="A18" s="31">
        <v>35</v>
      </c>
      <c r="B18" s="51">
        <v>0.85</v>
      </c>
      <c r="C18" s="52">
        <v>0.20833333333333334</v>
      </c>
      <c r="D18" s="52">
        <v>0.42986111111111108</v>
      </c>
      <c r="E18" s="52">
        <v>0.80902777777777779</v>
      </c>
      <c r="G18" s="31">
        <v>35</v>
      </c>
      <c r="H18" s="53">
        <v>0.85</v>
      </c>
      <c r="I18" s="52">
        <v>0.38541666666666669</v>
      </c>
      <c r="J18" s="52">
        <v>0.67083333333333339</v>
      </c>
      <c r="K18" s="56">
        <v>1.3986111111111112</v>
      </c>
    </row>
    <row r="19" spans="1:11" ht="15.75" thickBot="1" x14ac:dyDescent="0.3">
      <c r="A19" s="31">
        <v>34</v>
      </c>
      <c r="B19" s="51">
        <v>0.84</v>
      </c>
      <c r="C19" s="52">
        <v>0.21111111111111111</v>
      </c>
      <c r="D19" s="52">
        <v>0.43472222222222223</v>
      </c>
      <c r="E19" s="52">
        <v>0.81874999999999998</v>
      </c>
      <c r="G19" s="31">
        <v>34</v>
      </c>
      <c r="H19" s="53">
        <v>0.84</v>
      </c>
      <c r="I19" s="52">
        <v>0.39027777777777778</v>
      </c>
      <c r="J19" s="52">
        <v>0.67847222222222225</v>
      </c>
      <c r="K19" s="56">
        <v>1.4152777777777779</v>
      </c>
    </row>
    <row r="20" spans="1:11" ht="15.75" thickBot="1" x14ac:dyDescent="0.3">
      <c r="A20" s="31">
        <v>33</v>
      </c>
      <c r="B20" s="51">
        <v>0.83</v>
      </c>
      <c r="C20" s="52">
        <v>0.21319444444444444</v>
      </c>
      <c r="D20" s="52">
        <v>0.44027777777777777</v>
      </c>
      <c r="E20" s="52">
        <v>0.82847222222222217</v>
      </c>
      <c r="G20" s="31">
        <v>33</v>
      </c>
      <c r="H20" s="53">
        <v>0.83</v>
      </c>
      <c r="I20" s="52">
        <v>0.39513888888888887</v>
      </c>
      <c r="J20" s="52">
        <v>0.68680555555555556</v>
      </c>
      <c r="K20" s="56">
        <v>1.4326388888888888</v>
      </c>
    </row>
    <row r="21" spans="1:11" ht="15.75" thickBot="1" x14ac:dyDescent="0.3">
      <c r="A21" s="31">
        <v>32</v>
      </c>
      <c r="B21" s="51">
        <v>0.82</v>
      </c>
      <c r="C21" s="52">
        <v>0.21597222222222223</v>
      </c>
      <c r="D21" s="52">
        <v>0.44513888888888892</v>
      </c>
      <c r="E21" s="52">
        <v>0.83819444444444446</v>
      </c>
      <c r="G21" s="31">
        <v>32</v>
      </c>
      <c r="H21" s="53">
        <v>0.82</v>
      </c>
      <c r="I21" s="52">
        <v>0.39999999999999997</v>
      </c>
      <c r="J21" s="52">
        <v>0.69513888888888886</v>
      </c>
      <c r="K21" s="56">
        <v>1.45</v>
      </c>
    </row>
    <row r="22" spans="1:11" ht="15.75" thickBot="1" x14ac:dyDescent="0.3">
      <c r="A22" s="31">
        <v>31</v>
      </c>
      <c r="B22" s="51">
        <v>0.81</v>
      </c>
      <c r="C22" s="52">
        <v>0.21875</v>
      </c>
      <c r="D22" s="52">
        <v>0.45069444444444445</v>
      </c>
      <c r="E22" s="52">
        <v>0.84861111111111109</v>
      </c>
      <c r="G22" s="31">
        <v>31</v>
      </c>
      <c r="H22" s="53">
        <v>0.81</v>
      </c>
      <c r="I22" s="52">
        <v>0.40486111111111112</v>
      </c>
      <c r="J22" s="52">
        <v>0.70416666666666661</v>
      </c>
      <c r="K22" s="56">
        <v>1.4680555555555557</v>
      </c>
    </row>
    <row r="23" spans="1:11" ht="15.75" thickBot="1" x14ac:dyDescent="0.3">
      <c r="A23" s="31">
        <v>30</v>
      </c>
      <c r="B23" s="51">
        <v>0.8</v>
      </c>
      <c r="C23" s="52">
        <v>0.22152777777777777</v>
      </c>
      <c r="D23" s="52">
        <v>0.45694444444444443</v>
      </c>
      <c r="E23" s="52">
        <v>0.85902777777777783</v>
      </c>
      <c r="G23" s="31">
        <v>30</v>
      </c>
      <c r="H23" s="53">
        <v>0.8</v>
      </c>
      <c r="I23" s="52">
        <v>0.40972222222222227</v>
      </c>
      <c r="J23" s="52">
        <v>0.71250000000000002</v>
      </c>
      <c r="K23" s="56">
        <v>1.4861111111111109</v>
      </c>
    </row>
    <row r="24" spans="1:11" ht="15.75" thickBot="1" x14ac:dyDescent="0.3">
      <c r="A24" s="31">
        <v>29</v>
      </c>
      <c r="B24" s="51">
        <v>0.79</v>
      </c>
      <c r="C24" s="52">
        <v>0.22430555555555556</v>
      </c>
      <c r="D24" s="52">
        <v>0.46249999999999997</v>
      </c>
      <c r="E24" s="52">
        <v>0.87013888888888891</v>
      </c>
      <c r="G24" s="31">
        <v>29</v>
      </c>
      <c r="H24" s="53">
        <v>0.79</v>
      </c>
      <c r="I24" s="52">
        <v>0.4145833333333333</v>
      </c>
      <c r="J24" s="52">
        <v>0.72152777777777777</v>
      </c>
      <c r="K24" s="56">
        <v>1.5048611111111112</v>
      </c>
    </row>
    <row r="25" spans="1:11" ht="15.75" thickBot="1" x14ac:dyDescent="0.3">
      <c r="A25" s="31">
        <v>28</v>
      </c>
      <c r="B25" s="51">
        <v>0.78</v>
      </c>
      <c r="C25" s="52">
        <v>0.22708333333333333</v>
      </c>
      <c r="D25" s="52">
        <v>0.4680555555555555</v>
      </c>
      <c r="E25" s="52">
        <v>0.88124999999999998</v>
      </c>
      <c r="G25" s="31">
        <v>28</v>
      </c>
      <c r="H25" s="53">
        <v>0.78</v>
      </c>
      <c r="I25" s="52">
        <v>0.4201388888888889</v>
      </c>
      <c r="J25" s="52">
        <v>0.73125000000000007</v>
      </c>
      <c r="K25" s="56">
        <v>1.5243055555555556</v>
      </c>
    </row>
    <row r="26" spans="1:11" ht="15.75" thickBot="1" x14ac:dyDescent="0.3">
      <c r="A26" s="31">
        <v>27</v>
      </c>
      <c r="B26" s="51">
        <v>0.77</v>
      </c>
      <c r="C26" s="52">
        <v>0.2298611111111111</v>
      </c>
      <c r="D26" s="52">
        <v>0.47430555555555554</v>
      </c>
      <c r="E26" s="52">
        <v>0.8930555555555556</v>
      </c>
      <c r="G26" s="31">
        <v>27</v>
      </c>
      <c r="H26" s="53">
        <v>0.77</v>
      </c>
      <c r="I26" s="52">
        <v>0.42569444444444443</v>
      </c>
      <c r="J26" s="52">
        <v>0.7402777777777777</v>
      </c>
      <c r="K26" s="56">
        <v>1.54375</v>
      </c>
    </row>
    <row r="27" spans="1:11" ht="15.75" thickBot="1" x14ac:dyDescent="0.3">
      <c r="A27" s="31">
        <v>26</v>
      </c>
      <c r="B27" s="51">
        <v>0.76</v>
      </c>
      <c r="C27" s="52">
        <v>0.23333333333333331</v>
      </c>
      <c r="D27" s="52">
        <v>0.48055555555555557</v>
      </c>
      <c r="E27" s="52">
        <v>0.90486111111111101</v>
      </c>
      <c r="G27" s="31">
        <v>26</v>
      </c>
      <c r="H27" s="53">
        <v>0.76</v>
      </c>
      <c r="I27" s="52">
        <v>0.43124999999999997</v>
      </c>
      <c r="J27" s="52">
        <v>0.75</v>
      </c>
      <c r="K27" s="56">
        <v>1.5645833333333332</v>
      </c>
    </row>
    <row r="28" spans="1:11" ht="15.75" thickBot="1" x14ac:dyDescent="0.3">
      <c r="A28" s="31">
        <v>25</v>
      </c>
      <c r="B28" s="51">
        <v>0.75</v>
      </c>
      <c r="C28" s="52">
        <v>0.23611111111111113</v>
      </c>
      <c r="D28" s="52">
        <v>0.48680555555555555</v>
      </c>
      <c r="E28" s="52">
        <v>0.91666666666666663</v>
      </c>
      <c r="G28" s="31">
        <v>25</v>
      </c>
      <c r="H28" s="53">
        <v>0.75</v>
      </c>
      <c r="I28" s="52">
        <v>0.4368055555555555</v>
      </c>
      <c r="J28" s="52">
        <v>0.76041666666666663</v>
      </c>
      <c r="K28" s="56">
        <v>1.5854166666666665</v>
      </c>
    </row>
    <row r="29" spans="1:11" ht="15.75" thickBot="1" x14ac:dyDescent="0.3">
      <c r="A29" s="31">
        <v>24</v>
      </c>
      <c r="B29" s="51">
        <v>0.74</v>
      </c>
      <c r="C29" s="52">
        <v>0.23958333333333334</v>
      </c>
      <c r="D29" s="52">
        <v>0.49374999999999997</v>
      </c>
      <c r="E29" s="52">
        <v>0.9291666666666667</v>
      </c>
      <c r="G29" s="31">
        <v>24</v>
      </c>
      <c r="H29" s="53">
        <v>0.74</v>
      </c>
      <c r="I29" s="52">
        <v>0.44305555555555554</v>
      </c>
      <c r="J29" s="52">
        <v>0.77013888888888893</v>
      </c>
      <c r="K29" s="56">
        <v>1.6069444444444445</v>
      </c>
    </row>
    <row r="30" spans="1:11" ht="15.75" thickBot="1" x14ac:dyDescent="0.3">
      <c r="A30" s="31">
        <v>23</v>
      </c>
      <c r="B30" s="51">
        <v>0.73</v>
      </c>
      <c r="C30" s="52">
        <v>0.24236111111111111</v>
      </c>
      <c r="D30" s="52">
        <v>0.50069444444444444</v>
      </c>
      <c r="E30" s="52">
        <v>0.94166666666666676</v>
      </c>
      <c r="G30" s="31">
        <v>23</v>
      </c>
      <c r="H30" s="53">
        <v>0.73</v>
      </c>
      <c r="I30" s="52">
        <v>0.44930555555555557</v>
      </c>
      <c r="J30" s="52">
        <v>0.78125</v>
      </c>
      <c r="K30" s="56">
        <v>1.6284722222222223</v>
      </c>
    </row>
    <row r="31" spans="1:11" ht="15.75" thickBot="1" x14ac:dyDescent="0.3">
      <c r="A31" s="31">
        <v>22</v>
      </c>
      <c r="B31" s="51">
        <v>0.72</v>
      </c>
      <c r="C31" s="52">
        <v>0.24583333333333335</v>
      </c>
      <c r="D31" s="52">
        <v>0.50763888888888886</v>
      </c>
      <c r="E31" s="52">
        <v>0.95486111111111116</v>
      </c>
      <c r="G31" s="31">
        <v>22</v>
      </c>
      <c r="H31" s="53">
        <v>0.72</v>
      </c>
      <c r="I31" s="52">
        <v>0.45555555555555555</v>
      </c>
      <c r="J31" s="52">
        <v>0.79166666666666663</v>
      </c>
      <c r="K31" s="56">
        <v>1.6513888888888888</v>
      </c>
    </row>
    <row r="32" spans="1:11" ht="15.75" thickBot="1" x14ac:dyDescent="0.3">
      <c r="A32" s="31">
        <v>21</v>
      </c>
      <c r="B32" s="51">
        <v>0.71</v>
      </c>
      <c r="C32" s="52">
        <v>0.24930555555555556</v>
      </c>
      <c r="D32" s="52">
        <v>0.51458333333333328</v>
      </c>
      <c r="E32" s="52">
        <v>0.96805555555555556</v>
      </c>
      <c r="G32" s="31">
        <v>21</v>
      </c>
      <c r="H32" s="53">
        <v>0.71</v>
      </c>
      <c r="I32" s="52">
        <v>0.46180555555555558</v>
      </c>
      <c r="J32" s="52">
        <v>0.8027777777777777</v>
      </c>
      <c r="K32" s="56">
        <v>1.6743055555555555</v>
      </c>
    </row>
    <row r="33" spans="1:11" ht="15.75" thickBot="1" x14ac:dyDescent="0.3">
      <c r="A33" s="31">
        <v>20</v>
      </c>
      <c r="B33" s="51">
        <v>0.7</v>
      </c>
      <c r="C33" s="52">
        <v>0.25277777777777777</v>
      </c>
      <c r="D33" s="52">
        <v>0.52152777777777781</v>
      </c>
      <c r="E33" s="52">
        <v>0.9819444444444444</v>
      </c>
      <c r="G33" s="31">
        <v>20</v>
      </c>
      <c r="H33" s="53">
        <v>0.7</v>
      </c>
      <c r="I33" s="52">
        <v>0.4680555555555555</v>
      </c>
      <c r="J33" s="52">
        <v>0.81458333333333333</v>
      </c>
      <c r="K33" s="56">
        <v>1.6986111111111111</v>
      </c>
    </row>
    <row r="34" spans="1:11" ht="15.75" thickBot="1" x14ac:dyDescent="0.3">
      <c r="A34" s="31">
        <v>19</v>
      </c>
      <c r="B34" s="51">
        <v>0.69</v>
      </c>
      <c r="C34" s="52">
        <v>0.25694444444444448</v>
      </c>
      <c r="D34" s="52">
        <v>0.52916666666666667</v>
      </c>
      <c r="E34" s="52">
        <v>0.99652777777777779</v>
      </c>
      <c r="G34" s="31">
        <v>19</v>
      </c>
      <c r="H34" s="53">
        <v>0.69</v>
      </c>
      <c r="I34" s="52">
        <v>0.47500000000000003</v>
      </c>
      <c r="J34" s="52">
        <v>0.82638888888888884</v>
      </c>
      <c r="K34" s="56">
        <v>1.7229166666666667</v>
      </c>
    </row>
    <row r="35" spans="1:11" ht="15.75" thickBot="1" x14ac:dyDescent="0.3">
      <c r="A35" s="31">
        <v>18</v>
      </c>
      <c r="B35" s="51">
        <v>0.68</v>
      </c>
      <c r="C35" s="52">
        <v>0.26041666666666669</v>
      </c>
      <c r="D35" s="52">
        <v>0.53749999999999998</v>
      </c>
      <c r="E35" s="56">
        <v>1.0111111111111111</v>
      </c>
      <c r="G35" s="31">
        <v>18</v>
      </c>
      <c r="H35" s="53">
        <v>0.68</v>
      </c>
      <c r="I35" s="52">
        <v>0.48194444444444445</v>
      </c>
      <c r="J35" s="52">
        <v>0.83819444444444446</v>
      </c>
      <c r="K35" s="56">
        <v>1.7486111111111111</v>
      </c>
    </row>
    <row r="36" spans="1:11" ht="15.75" thickBot="1" x14ac:dyDescent="0.3">
      <c r="A36" s="31">
        <v>17</v>
      </c>
      <c r="B36" s="51">
        <v>0.67</v>
      </c>
      <c r="C36" s="52">
        <v>0.26458333333333334</v>
      </c>
      <c r="D36" s="52">
        <v>0.54513888888888895</v>
      </c>
      <c r="E36" s="56">
        <v>1.0263888888888888</v>
      </c>
      <c r="G36" s="31">
        <v>17</v>
      </c>
      <c r="H36" s="53">
        <v>0.67</v>
      </c>
      <c r="I36" s="52">
        <v>0.48888888888888887</v>
      </c>
      <c r="J36" s="52">
        <v>0.85069444444444453</v>
      </c>
      <c r="K36" s="56">
        <v>1.7743055555555556</v>
      </c>
    </row>
    <row r="37" spans="1:11" ht="15.75" thickBot="1" x14ac:dyDescent="0.3">
      <c r="A37" s="31">
        <v>16</v>
      </c>
      <c r="B37" s="51">
        <v>0.66</v>
      </c>
      <c r="C37" s="52">
        <v>0.26805555555555555</v>
      </c>
      <c r="D37" s="52">
        <v>0.55347222222222225</v>
      </c>
      <c r="E37" s="56">
        <v>1.0416666666666667</v>
      </c>
      <c r="G37" s="31">
        <v>16</v>
      </c>
      <c r="H37" s="53">
        <v>0.66</v>
      </c>
      <c r="I37" s="52">
        <v>0.49652777777777773</v>
      </c>
      <c r="J37" s="52">
        <v>0.86388888888888893</v>
      </c>
      <c r="K37" s="56">
        <v>1.8013888888888889</v>
      </c>
    </row>
    <row r="38" spans="1:11" ht="15.75" thickBot="1" x14ac:dyDescent="0.3">
      <c r="A38" s="31">
        <v>15</v>
      </c>
      <c r="B38" s="51">
        <v>0.65</v>
      </c>
      <c r="C38" s="52">
        <v>0.2722222222222222</v>
      </c>
      <c r="D38" s="52">
        <v>0.56180555555555556</v>
      </c>
      <c r="E38" s="56">
        <v>1.0576388888888888</v>
      </c>
      <c r="G38" s="31">
        <v>15</v>
      </c>
      <c r="H38" s="53">
        <v>0.65</v>
      </c>
      <c r="I38" s="52">
        <v>0.50416666666666665</v>
      </c>
      <c r="J38" s="52">
        <v>0.87708333333333333</v>
      </c>
      <c r="K38" s="56">
        <v>1.8291666666666666</v>
      </c>
    </row>
  </sheetData>
  <mergeCells count="2">
    <mergeCell ref="B1:E1"/>
    <mergeCell ref="H1:K1"/>
  </mergeCell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4"/>
  <sheetViews>
    <sheetView workbookViewId="0">
      <selection activeCell="G16" sqref="G16"/>
    </sheetView>
  </sheetViews>
  <sheetFormatPr baseColWidth="10" defaultRowHeight="15" x14ac:dyDescent="0.25"/>
  <sheetData>
    <row r="1" spans="2:6" ht="15.75" thickBot="1" x14ac:dyDescent="0.3"/>
    <row r="2" spans="2:6" ht="15.75" thickBot="1" x14ac:dyDescent="0.3">
      <c r="B2" s="39"/>
      <c r="C2" s="40" t="s">
        <v>105</v>
      </c>
      <c r="D2" s="40" t="s">
        <v>106</v>
      </c>
      <c r="E2" s="40" t="s">
        <v>107</v>
      </c>
      <c r="F2" s="40" t="s">
        <v>108</v>
      </c>
    </row>
    <row r="3" spans="2:6" ht="15.75" thickBot="1" x14ac:dyDescent="0.3">
      <c r="B3" s="41"/>
      <c r="C3" s="42"/>
      <c r="D3" s="42"/>
      <c r="E3" s="43"/>
      <c r="F3" s="42" t="s">
        <v>109</v>
      </c>
    </row>
    <row r="4" spans="2:6" ht="15.75" thickBot="1" x14ac:dyDescent="0.3">
      <c r="B4" s="44" t="s">
        <v>3</v>
      </c>
      <c r="C4" s="42" t="s">
        <v>93</v>
      </c>
      <c r="D4" s="42" t="s">
        <v>93</v>
      </c>
      <c r="E4" s="42" t="s">
        <v>93</v>
      </c>
      <c r="F4" s="42" t="s">
        <v>93</v>
      </c>
    </row>
    <row r="5" spans="2:6" ht="15.75" thickBot="1" x14ac:dyDescent="0.3">
      <c r="B5" s="44">
        <v>1</v>
      </c>
      <c r="C5" s="42">
        <v>30</v>
      </c>
      <c r="D5" s="42">
        <v>20</v>
      </c>
      <c r="E5" s="42">
        <v>15</v>
      </c>
      <c r="F5" s="42">
        <v>10</v>
      </c>
    </row>
    <row r="6" spans="2:6" ht="15.75" thickBot="1" x14ac:dyDescent="0.3">
      <c r="B6" s="44">
        <v>2</v>
      </c>
      <c r="C6" s="42">
        <v>25</v>
      </c>
      <c r="D6" s="42">
        <v>16</v>
      </c>
      <c r="E6" s="42">
        <v>12</v>
      </c>
      <c r="F6" s="42">
        <v>8</v>
      </c>
    </row>
    <row r="7" spans="2:6" ht="15.75" thickBot="1" x14ac:dyDescent="0.3">
      <c r="B7" s="44">
        <v>3</v>
      </c>
      <c r="C7" s="42">
        <v>21</v>
      </c>
      <c r="D7" s="42">
        <v>13</v>
      </c>
      <c r="E7" s="42">
        <v>10</v>
      </c>
      <c r="F7" s="42">
        <v>6</v>
      </c>
    </row>
    <row r="8" spans="2:6" ht="15.75" thickBot="1" x14ac:dyDescent="0.3">
      <c r="B8" s="44">
        <v>4</v>
      </c>
      <c r="C8" s="42">
        <v>18</v>
      </c>
      <c r="D8" s="42">
        <v>11</v>
      </c>
      <c r="E8" s="42">
        <v>9</v>
      </c>
      <c r="F8" s="42">
        <v>5</v>
      </c>
    </row>
    <row r="9" spans="2:6" ht="15.75" thickBot="1" x14ac:dyDescent="0.3">
      <c r="B9" s="44">
        <v>5</v>
      </c>
      <c r="C9" s="42">
        <v>16</v>
      </c>
      <c r="D9" s="42">
        <v>10</v>
      </c>
      <c r="E9" s="42">
        <v>8</v>
      </c>
      <c r="F9" s="42">
        <v>4</v>
      </c>
    </row>
    <row r="10" spans="2:6" ht="15.75" thickBot="1" x14ac:dyDescent="0.3">
      <c r="B10" s="44">
        <v>6</v>
      </c>
      <c r="C10" s="42">
        <v>15</v>
      </c>
      <c r="D10" s="42">
        <v>9</v>
      </c>
      <c r="E10" s="42">
        <v>7</v>
      </c>
      <c r="F10" s="42">
        <v>3</v>
      </c>
    </row>
    <row r="11" spans="2:6" ht="15.75" thickBot="1" x14ac:dyDescent="0.3">
      <c r="B11" s="44">
        <v>7</v>
      </c>
      <c r="C11" s="42">
        <v>14</v>
      </c>
      <c r="D11" s="42">
        <v>8</v>
      </c>
      <c r="E11" s="42">
        <v>6</v>
      </c>
      <c r="F11" s="42">
        <v>2</v>
      </c>
    </row>
    <row r="12" spans="2:6" ht="15.75" thickBot="1" x14ac:dyDescent="0.3">
      <c r="B12" s="44">
        <v>8</v>
      </c>
      <c r="C12" s="42">
        <v>13</v>
      </c>
      <c r="D12" s="42">
        <v>7</v>
      </c>
      <c r="E12" s="42">
        <v>5</v>
      </c>
      <c r="F12" s="42">
        <v>1</v>
      </c>
    </row>
    <row r="13" spans="2:6" ht="15.75" thickBot="1" x14ac:dyDescent="0.3">
      <c r="B13" s="44">
        <v>9</v>
      </c>
      <c r="C13" s="42">
        <v>12</v>
      </c>
      <c r="D13" s="42">
        <v>6</v>
      </c>
      <c r="E13" s="42">
        <v>4</v>
      </c>
      <c r="F13" s="42"/>
    </row>
    <row r="14" spans="2:6" ht="15.75" thickBot="1" x14ac:dyDescent="0.3">
      <c r="B14" s="44">
        <v>10</v>
      </c>
      <c r="C14" s="42">
        <v>11</v>
      </c>
      <c r="D14" s="42">
        <v>5</v>
      </c>
      <c r="E14" s="42">
        <v>3</v>
      </c>
      <c r="F14" s="42"/>
    </row>
    <row r="15" spans="2:6" ht="15.75" thickBot="1" x14ac:dyDescent="0.3">
      <c r="B15" s="44">
        <v>11</v>
      </c>
      <c r="C15" s="42">
        <v>10</v>
      </c>
      <c r="D15" s="42">
        <v>4</v>
      </c>
      <c r="E15" s="42">
        <v>2</v>
      </c>
      <c r="F15" s="42"/>
    </row>
    <row r="16" spans="2:6" ht="15.75" thickBot="1" x14ac:dyDescent="0.3">
      <c r="B16" s="44">
        <v>12</v>
      </c>
      <c r="C16" s="42">
        <v>9</v>
      </c>
      <c r="D16" s="42">
        <v>3</v>
      </c>
      <c r="E16" s="42">
        <v>1</v>
      </c>
      <c r="F16" s="42"/>
    </row>
    <row r="17" spans="2:6" ht="15.75" thickBot="1" x14ac:dyDescent="0.3">
      <c r="B17" s="44">
        <v>13</v>
      </c>
      <c r="C17" s="42">
        <v>8</v>
      </c>
      <c r="D17" s="42">
        <v>2</v>
      </c>
      <c r="E17" s="42"/>
      <c r="F17" s="42"/>
    </row>
    <row r="18" spans="2:6" ht="15.75" thickBot="1" x14ac:dyDescent="0.3">
      <c r="B18" s="44">
        <v>14</v>
      </c>
      <c r="C18" s="42">
        <v>7</v>
      </c>
      <c r="D18" s="42">
        <v>1</v>
      </c>
      <c r="E18" s="42"/>
      <c r="F18" s="42"/>
    </row>
    <row r="19" spans="2:6" ht="15.75" thickBot="1" x14ac:dyDescent="0.3">
      <c r="B19" s="44">
        <v>15</v>
      </c>
      <c r="C19" s="42">
        <v>6</v>
      </c>
      <c r="D19" s="42"/>
      <c r="E19" s="42"/>
      <c r="F19" s="42"/>
    </row>
    <row r="20" spans="2:6" ht="15.75" thickBot="1" x14ac:dyDescent="0.3">
      <c r="B20" s="44">
        <v>16</v>
      </c>
      <c r="C20" s="42">
        <v>5</v>
      </c>
      <c r="D20" s="42"/>
      <c r="E20" s="42"/>
      <c r="F20" s="42"/>
    </row>
    <row r="21" spans="2:6" ht="15.75" thickBot="1" x14ac:dyDescent="0.3">
      <c r="B21" s="44">
        <v>17</v>
      </c>
      <c r="C21" s="42">
        <v>4</v>
      </c>
      <c r="D21" s="42"/>
      <c r="E21" s="42"/>
      <c r="F21" s="42"/>
    </row>
    <row r="22" spans="2:6" ht="15.75" thickBot="1" x14ac:dyDescent="0.3">
      <c r="B22" s="44">
        <v>18</v>
      </c>
      <c r="C22" s="42">
        <v>3</v>
      </c>
      <c r="D22" s="42"/>
      <c r="E22" s="42"/>
      <c r="F22" s="42"/>
    </row>
    <row r="23" spans="2:6" ht="15.75" thickBot="1" x14ac:dyDescent="0.3">
      <c r="B23" s="44">
        <v>19</v>
      </c>
      <c r="C23" s="42">
        <v>2</v>
      </c>
      <c r="D23" s="42"/>
      <c r="E23" s="42"/>
      <c r="F23" s="42"/>
    </row>
    <row r="24" spans="2:6" ht="15.75" thickBot="1" x14ac:dyDescent="0.3">
      <c r="B24" s="44">
        <v>20</v>
      </c>
      <c r="C24" s="42">
        <v>1</v>
      </c>
      <c r="D24" s="42"/>
      <c r="E24" s="42"/>
      <c r="F24" s="42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Global Filles</vt:lpstr>
      <vt:lpstr>Global Gars</vt:lpstr>
      <vt:lpstr>Pointage Nat-Course- Femme</vt:lpstr>
      <vt:lpstr>Pointage Nat-Course Homme</vt:lpstr>
      <vt:lpstr>Pointage compétitions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 Sarrasin-Larochelle</dc:creator>
  <cp:lastModifiedBy>Francis Sarrasin-Larochelle</cp:lastModifiedBy>
  <dcterms:created xsi:type="dcterms:W3CDTF">2015-06-01T15:30:20Z</dcterms:created>
  <dcterms:modified xsi:type="dcterms:W3CDTF">2016-06-08T18:45:58Z</dcterms:modified>
</cp:coreProperties>
</file>